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kmi.martin\Desktop\Kmí Projekte\0_Vorlagen\"/>
    </mc:Choice>
  </mc:AlternateContent>
  <xr:revisionPtr revIDLastSave="0" documentId="13_ncr:1_{6F781B55-485A-4C91-A3BB-84F3C40B603A}" xr6:coauthVersionLast="36" xr6:coauthVersionMax="36" xr10:uidLastSave="{00000000-0000-0000-0000-000000000000}"/>
  <bookViews>
    <workbookView xWindow="0" yWindow="0" windowWidth="27930" windowHeight="11370" xr2:uid="{00000000-000D-0000-FFFF-FFFF00000000}"/>
  </bookViews>
  <sheets>
    <sheet name="Kostnaðaráætlun" sheetId="1" r:id="rId1"/>
  </sheets>
  <definedNames>
    <definedName name="_xlnm.Print_Area" localSheetId="0">Kostnaðaráætlun!$A$1:$M$195</definedName>
  </definedNames>
  <calcPr calcId="191029"/>
</workbook>
</file>

<file path=xl/calcChain.xml><?xml version="1.0" encoding="utf-8"?>
<calcChain xmlns="http://schemas.openxmlformats.org/spreadsheetml/2006/main">
  <c r="I72" i="1" l="1"/>
  <c r="J72" i="1"/>
  <c r="K72" i="1"/>
  <c r="H72" i="1"/>
  <c r="H36" i="1"/>
  <c r="J36" i="1"/>
  <c r="H37" i="1"/>
  <c r="J37" i="1"/>
  <c r="H38" i="1"/>
  <c r="J38" i="1"/>
  <c r="H39" i="1"/>
  <c r="J39" i="1"/>
  <c r="H40" i="1"/>
  <c r="J40" i="1"/>
  <c r="I177" i="1"/>
  <c r="K177" i="1"/>
  <c r="I158" i="1"/>
  <c r="K158" i="1"/>
  <c r="I151" i="1"/>
  <c r="K151" i="1"/>
  <c r="I143" i="1"/>
  <c r="K143" i="1"/>
  <c r="H142" i="1"/>
  <c r="H141" i="1"/>
  <c r="H143" i="1" s="1"/>
  <c r="I137" i="1"/>
  <c r="K137" i="1"/>
  <c r="I110" i="1"/>
  <c r="K110" i="1"/>
  <c r="I95" i="1"/>
  <c r="K95" i="1"/>
  <c r="I84" i="1"/>
  <c r="K84" i="1"/>
  <c r="I41" i="1"/>
  <c r="K41" i="1"/>
  <c r="I57" i="1"/>
  <c r="K57" i="1"/>
  <c r="K49" i="1"/>
  <c r="J141" i="1"/>
  <c r="M21" i="1" l="1"/>
  <c r="M30" i="1" s="1"/>
  <c r="L21" i="1"/>
  <c r="J128" i="1" l="1"/>
  <c r="J47" i="1"/>
  <c r="J67" i="1" l="1"/>
  <c r="J68" i="1"/>
  <c r="H155" i="1"/>
  <c r="H134" i="1"/>
  <c r="H135" i="1"/>
  <c r="H136" i="1"/>
  <c r="H133" i="1"/>
  <c r="H83" i="1"/>
  <c r="H61" i="1"/>
  <c r="H137" i="1" l="1"/>
  <c r="K188" i="1"/>
  <c r="K164" i="1"/>
  <c r="G14" i="1" l="1"/>
  <c r="G21" i="1"/>
  <c r="G24" i="1"/>
  <c r="G23" i="1" l="1"/>
  <c r="K170" i="1"/>
  <c r="G22" i="1" s="1"/>
  <c r="G20" i="1"/>
  <c r="G19" i="1"/>
  <c r="G18" i="1"/>
  <c r="G17" i="1"/>
  <c r="K129" i="1"/>
  <c r="G16" i="1" s="1"/>
  <c r="K117" i="1"/>
  <c r="G15" i="1" s="1"/>
  <c r="K102" i="1"/>
  <c r="G13" i="1" s="1"/>
  <c r="G12" i="1"/>
  <c r="G11" i="1"/>
  <c r="G10" i="1"/>
  <c r="K63" i="1"/>
  <c r="G9" i="1" s="1"/>
  <c r="G8" i="1"/>
  <c r="G7" i="1"/>
  <c r="G6" i="1" l="1"/>
  <c r="G27" i="1"/>
  <c r="J53" i="1"/>
  <c r="J61" i="1"/>
  <c r="H114" i="1"/>
  <c r="H53" i="1"/>
  <c r="H45" i="1"/>
  <c r="H70" i="1"/>
  <c r="H108" i="1"/>
  <c r="H109" i="1"/>
  <c r="H47" i="1"/>
  <c r="H48" i="1"/>
  <c r="J55" i="1"/>
  <c r="J62" i="1"/>
  <c r="J69" i="1"/>
  <c r="J76" i="1"/>
  <c r="J81" i="1"/>
  <c r="J88" i="1"/>
  <c r="J91" i="1"/>
  <c r="J94" i="1"/>
  <c r="J99" i="1"/>
  <c r="J108" i="1"/>
  <c r="J115" i="1"/>
  <c r="J121" i="1"/>
  <c r="J134" i="1"/>
  <c r="J133" i="1"/>
  <c r="J142" i="1"/>
  <c r="J147" i="1"/>
  <c r="J156" i="1"/>
  <c r="J162" i="1"/>
  <c r="J168" i="1"/>
  <c r="J175" i="1"/>
  <c r="J183" i="1"/>
  <c r="J186" i="1"/>
  <c r="H106" i="1"/>
  <c r="H107" i="1"/>
  <c r="H115" i="1"/>
  <c r="H116" i="1"/>
  <c r="J106" i="1"/>
  <c r="J107" i="1"/>
  <c r="J109" i="1"/>
  <c r="J181" i="1"/>
  <c r="J182" i="1"/>
  <c r="J184" i="1"/>
  <c r="J185" i="1"/>
  <c r="I188" i="1"/>
  <c r="D24" i="1" s="1"/>
  <c r="H181" i="1"/>
  <c r="H182" i="1"/>
  <c r="H183" i="1"/>
  <c r="H184" i="1"/>
  <c r="H185" i="1"/>
  <c r="H186" i="1"/>
  <c r="J174" i="1"/>
  <c r="J176" i="1"/>
  <c r="D23" i="1"/>
  <c r="H174" i="1"/>
  <c r="H175" i="1"/>
  <c r="H176" i="1"/>
  <c r="J169" i="1"/>
  <c r="I170" i="1"/>
  <c r="D22" i="1" s="1"/>
  <c r="H168" i="1"/>
  <c r="H169" i="1"/>
  <c r="J163" i="1"/>
  <c r="I164" i="1"/>
  <c r="D21" i="1" s="1"/>
  <c r="H162" i="1"/>
  <c r="H163" i="1"/>
  <c r="J155" i="1"/>
  <c r="J158" i="1" s="1"/>
  <c r="J157" i="1"/>
  <c r="D20" i="1"/>
  <c r="H156" i="1"/>
  <c r="H157" i="1"/>
  <c r="J148" i="1"/>
  <c r="J149" i="1"/>
  <c r="J150" i="1"/>
  <c r="D19" i="1"/>
  <c r="H147" i="1"/>
  <c r="H148" i="1"/>
  <c r="H149" i="1"/>
  <c r="H150" i="1"/>
  <c r="D18" i="1"/>
  <c r="C18" i="1"/>
  <c r="J135" i="1"/>
  <c r="D17" i="1"/>
  <c r="J136" i="1"/>
  <c r="J122" i="1"/>
  <c r="J123" i="1"/>
  <c r="J124" i="1"/>
  <c r="J125" i="1"/>
  <c r="J126" i="1"/>
  <c r="J127" i="1"/>
  <c r="H128" i="1"/>
  <c r="I129" i="1"/>
  <c r="D16" i="1" s="1"/>
  <c r="H121" i="1"/>
  <c r="H122" i="1"/>
  <c r="H123" i="1"/>
  <c r="H124" i="1"/>
  <c r="H125" i="1"/>
  <c r="H126" i="1"/>
  <c r="H127" i="1"/>
  <c r="J114" i="1"/>
  <c r="J116" i="1"/>
  <c r="I117" i="1"/>
  <c r="D15" i="1" s="1"/>
  <c r="D14" i="1"/>
  <c r="J100" i="1"/>
  <c r="I102" i="1"/>
  <c r="D13" i="1" s="1"/>
  <c r="H99" i="1"/>
  <c r="H100" i="1"/>
  <c r="J89" i="1"/>
  <c r="J90" i="1"/>
  <c r="J92" i="1"/>
  <c r="J93" i="1"/>
  <c r="D12" i="1"/>
  <c r="H88" i="1"/>
  <c r="H89" i="1"/>
  <c r="H90" i="1"/>
  <c r="H91" i="1"/>
  <c r="H92" i="1"/>
  <c r="H93" i="1"/>
  <c r="H94" i="1"/>
  <c r="J77" i="1"/>
  <c r="J78" i="1"/>
  <c r="J79" i="1"/>
  <c r="J80" i="1"/>
  <c r="J82" i="1"/>
  <c r="J83" i="1"/>
  <c r="D11" i="1"/>
  <c r="H76" i="1"/>
  <c r="H77" i="1"/>
  <c r="H78" i="1"/>
  <c r="H79" i="1"/>
  <c r="H80" i="1"/>
  <c r="H81" i="1"/>
  <c r="H82" i="1"/>
  <c r="J70" i="1"/>
  <c r="J71" i="1"/>
  <c r="D10" i="1"/>
  <c r="H67" i="1"/>
  <c r="H68" i="1"/>
  <c r="H69" i="1"/>
  <c r="H71" i="1"/>
  <c r="I63" i="1"/>
  <c r="D9" i="1" s="1"/>
  <c r="H62" i="1"/>
  <c r="H63" i="1" s="1"/>
  <c r="C9" i="1" s="1"/>
  <c r="J54" i="1"/>
  <c r="J56" i="1"/>
  <c r="D8" i="1"/>
  <c r="H54" i="1"/>
  <c r="H55" i="1"/>
  <c r="H56" i="1"/>
  <c r="J45" i="1"/>
  <c r="J46" i="1"/>
  <c r="J48" i="1"/>
  <c r="I49" i="1"/>
  <c r="D7" i="1" s="1"/>
  <c r="H46" i="1"/>
  <c r="D6" i="1"/>
  <c r="J177" i="1" l="1"/>
  <c r="E23" i="1" s="1"/>
  <c r="J151" i="1"/>
  <c r="J143" i="1"/>
  <c r="E18" i="1" s="1"/>
  <c r="J137" i="1"/>
  <c r="J110" i="1"/>
  <c r="E14" i="1" s="1"/>
  <c r="J95" i="1"/>
  <c r="E12" i="1" s="1"/>
  <c r="J84" i="1"/>
  <c r="E11" i="1" s="1"/>
  <c r="E10" i="1"/>
  <c r="J57" i="1"/>
  <c r="E8" i="1" s="1"/>
  <c r="J41" i="1"/>
  <c r="E6" i="1" s="1"/>
  <c r="J117" i="1"/>
  <c r="E15" i="1" s="1"/>
  <c r="J164" i="1"/>
  <c r="E21" i="1" s="1"/>
  <c r="J63" i="1"/>
  <c r="E9" i="1" s="1"/>
  <c r="G26" i="1"/>
  <c r="H164" i="1"/>
  <c r="C21" i="1" s="1"/>
  <c r="H151" i="1"/>
  <c r="C19" i="1" s="1"/>
  <c r="J49" i="1"/>
  <c r="E7" i="1" s="1"/>
  <c r="H117" i="1"/>
  <c r="C15" i="1" s="1"/>
  <c r="J170" i="1"/>
  <c r="E22" i="1" s="1"/>
  <c r="H170" i="1"/>
  <c r="C22" i="1" s="1"/>
  <c r="C10" i="1"/>
  <c r="H177" i="1"/>
  <c r="C23" i="1" s="1"/>
  <c r="H188" i="1"/>
  <c r="C24" i="1" s="1"/>
  <c r="C17" i="1"/>
  <c r="H102" i="1"/>
  <c r="C13" i="1" s="1"/>
  <c r="E20" i="1"/>
  <c r="H110" i="1"/>
  <c r="C14" i="1" s="1"/>
  <c r="J129" i="1"/>
  <c r="E16" i="1" s="1"/>
  <c r="E19" i="1"/>
  <c r="D27" i="1"/>
  <c r="J102" i="1"/>
  <c r="E13" i="1" s="1"/>
  <c r="H158" i="1"/>
  <c r="C20" i="1" s="1"/>
  <c r="E17" i="1"/>
  <c r="H57" i="1"/>
  <c r="C8" i="1" s="1"/>
  <c r="H95" i="1"/>
  <c r="C12" i="1" s="1"/>
  <c r="J188" i="1"/>
  <c r="E24" i="1" s="1"/>
  <c r="H41" i="1"/>
  <c r="C6" i="1" s="1"/>
  <c r="H84" i="1"/>
  <c r="C11" i="1" s="1"/>
  <c r="H129" i="1"/>
  <c r="C16" i="1" s="1"/>
  <c r="H49" i="1"/>
  <c r="C7" i="1" s="1"/>
  <c r="D26" i="1"/>
  <c r="H18" i="1" l="1"/>
  <c r="I18" i="1"/>
  <c r="H14" i="1"/>
  <c r="I14" i="1"/>
  <c r="H6" i="1"/>
  <c r="H12" i="1"/>
  <c r="I12" i="1"/>
  <c r="H19" i="1"/>
  <c r="I19" i="1"/>
  <c r="H16" i="1"/>
  <c r="I16" i="1"/>
  <c r="H11" i="1"/>
  <c r="I11" i="1"/>
  <c r="H13" i="1"/>
  <c r="I13" i="1"/>
  <c r="H20" i="1"/>
  <c r="I20" i="1"/>
  <c r="H24" i="1"/>
  <c r="I24" i="1"/>
  <c r="H22" i="1"/>
  <c r="I22" i="1"/>
  <c r="H23" i="1"/>
  <c r="I23" i="1"/>
  <c r="H8" i="1"/>
  <c r="I8" i="1"/>
  <c r="H10" i="1"/>
  <c r="I10" i="1"/>
  <c r="H7" i="1"/>
  <c r="I7" i="1"/>
  <c r="H17" i="1"/>
  <c r="I17" i="1"/>
  <c r="H9" i="1"/>
  <c r="I9" i="1"/>
  <c r="H21" i="1"/>
  <c r="I21" i="1"/>
  <c r="H15" i="1"/>
  <c r="I15" i="1"/>
  <c r="I6" i="1"/>
  <c r="C26" i="1"/>
  <c r="C27" i="1"/>
  <c r="E27" i="1"/>
  <c r="E26" i="1"/>
  <c r="D30" i="1"/>
  <c r="L30" i="1" s="1"/>
  <c r="H26" i="1" l="1"/>
  <c r="H27" i="1"/>
  <c r="I27" i="1"/>
  <c r="I26" i="1"/>
  <c r="E28" i="1"/>
  <c r="E29" i="1"/>
  <c r="G29" i="1" l="1"/>
  <c r="I29" i="1" s="1"/>
  <c r="C28" i="1"/>
  <c r="E30" i="1"/>
  <c r="L31" i="1" s="1"/>
  <c r="C29" i="1"/>
  <c r="H29" i="1" l="1"/>
  <c r="G30" i="1"/>
  <c r="M31" i="1" s="1"/>
  <c r="F7" i="1"/>
  <c r="F15" i="1"/>
  <c r="F23" i="1"/>
  <c r="F8" i="1"/>
  <c r="F16" i="1"/>
  <c r="F24" i="1"/>
  <c r="F17" i="1"/>
  <c r="F10" i="1"/>
  <c r="F18" i="1"/>
  <c r="F19" i="1"/>
  <c r="F20" i="1"/>
  <c r="F21" i="1"/>
  <c r="F30" i="1"/>
  <c r="F22" i="1"/>
  <c r="F9" i="1"/>
  <c r="F12" i="1"/>
  <c r="F13" i="1"/>
  <c r="F14" i="1"/>
  <c r="F27" i="1"/>
  <c r="F11" i="1"/>
  <c r="F6" i="1"/>
  <c r="F26" i="1"/>
  <c r="F29" i="1"/>
  <c r="F28" i="1"/>
  <c r="C30" i="1"/>
  <c r="H30" i="1" l="1"/>
  <c r="I30" i="1"/>
</calcChain>
</file>

<file path=xl/sharedStrings.xml><?xml version="1.0" encoding="utf-8"?>
<sst xmlns="http://schemas.openxmlformats.org/spreadsheetml/2006/main" count="451" uniqueCount="158">
  <si>
    <t>Amount</t>
  </si>
  <si>
    <t>Units</t>
  </si>
  <si>
    <t>Rate</t>
  </si>
  <si>
    <t>Rannsóknakostnaður / Research costs</t>
  </si>
  <si>
    <t>Þóknun meðframleiðanda 2 / 2ndCo-producer's fee</t>
  </si>
  <si>
    <t>Þóknun meðframleiðanda 3 / 3rd Co-producer's fee</t>
  </si>
  <si>
    <t>Laun leikstjóra mega að hámarki vera 10% af kostnaðaráætlun</t>
  </si>
  <si>
    <t>Leikstjóri / Director</t>
  </si>
  <si>
    <t>Aðstoð leikstjóra / Directors assistant</t>
  </si>
  <si>
    <t>LEIKARAR/LESARAR / PROTAGONISTS/COMPENSATION</t>
  </si>
  <si>
    <t>Gefið upp nafn og hlutverk</t>
  </si>
  <si>
    <t>paid cash</t>
  </si>
  <si>
    <t>Framleiðslustjóri/ Line Producer</t>
  </si>
  <si>
    <t>Framkvæmdastjóri / Production manager</t>
  </si>
  <si>
    <t>Tökustaðastjóri / Location manager</t>
  </si>
  <si>
    <t>Sérfræðiaðstoð / Technical advisor</t>
  </si>
  <si>
    <t>Skrifstofustjóri / Office manager</t>
  </si>
  <si>
    <t>Bókhaldari / Accountant</t>
  </si>
  <si>
    <t>Aðstoð / P.A.´s</t>
  </si>
  <si>
    <t>Skrifstofa / Office</t>
  </si>
  <si>
    <t>Stjórnandi kvikmyndatöku / D.O.P.</t>
  </si>
  <si>
    <t>1. aðstoðartökumaður / 1st. A.C.</t>
  </si>
  <si>
    <t>Kameruleiga aðalvél / Main camera rental</t>
  </si>
  <si>
    <t>Kameruleiga aukavélar/Camera rental extra</t>
  </si>
  <si>
    <t>STAFRÆN VINNSLA /  DIGITAL PROCESS, MASTER</t>
  </si>
  <si>
    <t>Props/Costume/Make UP - Salary (teiknimyndagerð)</t>
  </si>
  <si>
    <t>Kópíur / Prints (DCP OG DVD)</t>
  </si>
  <si>
    <t>Material (leirmótun) / leikmynd</t>
  </si>
  <si>
    <t>Annað / Miscellaneous</t>
  </si>
  <si>
    <t>Paid cash</t>
  </si>
  <si>
    <t>Deferred</t>
  </si>
  <si>
    <t>Total</t>
  </si>
  <si>
    <t>UNDIRBÚNING/DEVELOPMENT COST</t>
  </si>
  <si>
    <t>HANDRIT / SCRIPT</t>
  </si>
  <si>
    <t>ÞÓKNUN FRAMLEIÐENDA  /PRODUCER'S  FEE</t>
  </si>
  <si>
    <t>LEIKSTJÓRI / DIRECTOR</t>
  </si>
  <si>
    <t>LEIKARAR / CAST</t>
  </si>
  <si>
    <t>FRAMLEIÐSLA / PRODUCTION</t>
  </si>
  <si>
    <t>KAMERUDEILD / CAMERA</t>
  </si>
  <si>
    <t>LEIKMUNIR / PROPS</t>
  </si>
  <si>
    <t>LJÓS / ELECTRICAL DEPT.</t>
  </si>
  <si>
    <t>HLJÓÐUPPTAKA / SOUND (PROD)</t>
  </si>
  <si>
    <t>UPPTÖKUKOSTN. / LOCATION</t>
  </si>
  <si>
    <t>BÍLAFLOTI / TRANSPORTATION</t>
  </si>
  <si>
    <t>STAFRÆN VINNSLA /  DIGITAL PROCESS</t>
  </si>
  <si>
    <t>KLIPPING / EDITING</t>
  </si>
  <si>
    <t>TÓNLIST / MUSIC</t>
  </si>
  <si>
    <t>HLJÓÐVINNSLA / SOUND (POST)</t>
  </si>
  <si>
    <t>SKILAEFNI / DELIVERIES</t>
  </si>
  <si>
    <t>KYNNING OG MARKAÐSKOSTN. / PUBLICITY</t>
  </si>
  <si>
    <t>Samningar/tilboð þurfa að fylgja umsókn</t>
  </si>
  <si>
    <t>Tilboð í myndvinnslu með öllu/Quote for image processing</t>
  </si>
  <si>
    <t>Klippari / Editor</t>
  </si>
  <si>
    <t>Aðstoðarklippari / Assistant editor</t>
  </si>
  <si>
    <t>Tækjaleiga / Rentals</t>
  </si>
  <si>
    <t>Aðstöðuleiga / Editing suite</t>
  </si>
  <si>
    <t>Höfundur / Composer</t>
  </si>
  <si>
    <t>Upptökur / Recording</t>
  </si>
  <si>
    <t>Sjónrænt efni / Visual material</t>
  </si>
  <si>
    <t>*) Heildar eftirvinnsla á hljóði (pakki)</t>
  </si>
  <si>
    <t xml:space="preserve"> / Quote for sound post production</t>
  </si>
  <si>
    <t>Textun / Subtitles</t>
  </si>
  <si>
    <t>Grafísk hönnun / Graphic design</t>
  </si>
  <si>
    <t>Prentun / Printing</t>
  </si>
  <si>
    <t>Lögfræðikostnaður / Legal fees</t>
  </si>
  <si>
    <t>Bankakostnaður / Bank costs</t>
  </si>
  <si>
    <t>Tryggingar / Insurance</t>
  </si>
  <si>
    <t>Endurskoðun / Auditor</t>
  </si>
  <si>
    <t>Bókhald / Accounting</t>
  </si>
  <si>
    <t>*) Heildareftirvinnslu á hljóði (pakki)</t>
  </si>
  <si>
    <t>senda þarf sundurliðað tilboð sem fylgiskjal</t>
  </si>
  <si>
    <t>Þóknun Framleiðanda / Producers fee</t>
  </si>
  <si>
    <t>ÝMIS KOSTN. / GEN. EXPENSES</t>
  </si>
  <si>
    <t>Peningar</t>
  </si>
  <si>
    <t>Total above the line</t>
  </si>
  <si>
    <t>Meðframleiðandi</t>
  </si>
  <si>
    <t>Total below the line</t>
  </si>
  <si>
    <t>Söluaðili</t>
  </si>
  <si>
    <t>Óvissa/ Contingency 10%</t>
  </si>
  <si>
    <t>Eigin fjármögnun</t>
  </si>
  <si>
    <t>Fastur stjórnunarkostnaður 7,5%</t>
  </si>
  <si>
    <t>Grand Total</t>
  </si>
  <si>
    <t xml:space="preserve"> Samtals fjármagn </t>
  </si>
  <si>
    <t>+/-</t>
  </si>
  <si>
    <t>ÞRÓUNARKOSTNAÐUR / DEVELOPMENT COSTS</t>
  </si>
  <si>
    <t>Fjöldi</t>
  </si>
  <si>
    <t>Einingar</t>
  </si>
  <si>
    <t>x</t>
  </si>
  <si>
    <t>Verð</t>
  </si>
  <si>
    <t>Víkjandi framlög</t>
  </si>
  <si>
    <t>Raunkostnaður</t>
  </si>
  <si>
    <t>Þýðingar / Translation</t>
  </si>
  <si>
    <t>Ráðgjöf / Consultants</t>
  </si>
  <si>
    <t>Skrifstofukostnaður / Staff/office</t>
  </si>
  <si>
    <t>000</t>
  </si>
  <si>
    <t>SUB TOTAL</t>
  </si>
  <si>
    <t>HANDRIT &amp; RÉTTINDI / SCRIPT&amp;RIGHTS</t>
  </si>
  <si>
    <t xml:space="preserve">Handritshöfundur / Writer </t>
  </si>
  <si>
    <t xml:space="preserve">Rétthafakostnaður / Underlying rights </t>
  </si>
  <si>
    <t>Kaup á réttindum eldra efnis / Archive rights</t>
  </si>
  <si>
    <t>Kaup á tónlistaréttindum / Music rights</t>
  </si>
  <si>
    <t>Önnur leiga / Additional rentals/ Memory card/Harddisks</t>
  </si>
  <si>
    <t>Tækjabíll / Camera truck</t>
  </si>
  <si>
    <t>Smáhlutir / Expendables</t>
  </si>
  <si>
    <t>LISTRÆN STJÓRNUN / ART DIRECTION (iff applicable)</t>
  </si>
  <si>
    <t>GRIP / ELECTRIC (iff applicabale)</t>
  </si>
  <si>
    <t>Grip/Gaffer</t>
  </si>
  <si>
    <t>Ass. Electrical</t>
  </si>
  <si>
    <t>Equipment</t>
  </si>
  <si>
    <t>Rafmagnskostn. / Burn Allowance</t>
  </si>
  <si>
    <t>Hljóðmeistari / Sound mixer</t>
  </si>
  <si>
    <t>Aðstoð hljóð / Boom person</t>
  </si>
  <si>
    <t>Hljóðupptökutæki / Sound package</t>
  </si>
  <si>
    <t>UPPTÖKUR / LOCATION</t>
  </si>
  <si>
    <t>Tökustaðaleit / Scouting</t>
  </si>
  <si>
    <t>Ferðir starfsmanna / Crew travel</t>
  </si>
  <si>
    <t>Húsnæði starfsfólks / Crew housing</t>
  </si>
  <si>
    <t>Dagpen. starfsfólk / Crew per diem</t>
  </si>
  <si>
    <t>Þóknun meðframleiðanda 1 / 1st Co-producer's fee</t>
  </si>
  <si>
    <t>Kynning / Publicity (Ljósmyndun)</t>
  </si>
  <si>
    <t>Annað / Miscellanous  (Skagfirðingasveitin)</t>
  </si>
  <si>
    <t>Greitt með</t>
  </si>
  <si>
    <t>Víkjandi</t>
  </si>
  <si>
    <t>Samtals</t>
  </si>
  <si>
    <t>peningum</t>
  </si>
  <si>
    <t xml:space="preserve"> framlög</t>
  </si>
  <si>
    <t>Matur / Location catering&amp;craft service</t>
  </si>
  <si>
    <t>Sími / Telephone expenses</t>
  </si>
  <si>
    <t>Tækjaflutningur / Equip. Shipping</t>
  </si>
  <si>
    <t>Ýmis leiga / Miscellanous rental</t>
  </si>
  <si>
    <t>Ökutæki leiga / Vehicle rentals</t>
  </si>
  <si>
    <t>Bensín og olía / Gas &amp; oil</t>
  </si>
  <si>
    <t>Kílómetrafjöldi / Mileage</t>
  </si>
  <si>
    <t>Hámark 7% af framleiðslukostnaði (án þóknunar framleiðanda)</t>
  </si>
  <si>
    <t>ÞÓKNUN FRAMLEIÐENDA / PRODUCERS FEE max 7%</t>
  </si>
  <si>
    <t xml:space="preserve">Víkjandi framlög </t>
  </si>
  <si>
    <t xml:space="preserve">Fyrirfram erlent sjónvarp </t>
  </si>
  <si>
    <t xml:space="preserve">Sjónvarpsréttur Ísland  </t>
  </si>
  <si>
    <t xml:space="preserve">25% endurgreiðsla frá A&amp;N ráðuneyti </t>
  </si>
  <si>
    <t xml:space="preserve">KMÍ samtals </t>
  </si>
  <si>
    <t xml:space="preserve">KMÍ framleiðslustyrkur </t>
  </si>
  <si>
    <t xml:space="preserve">KMÍ þróunarstyrkur </t>
  </si>
  <si>
    <t xml:space="preserve">KMÍ  handritsstyrkur </t>
  </si>
  <si>
    <t>HEIMILDAMYNDIR / DOCUMENTARY</t>
  </si>
  <si>
    <t>Mism.</t>
  </si>
  <si>
    <t>%</t>
  </si>
  <si>
    <t>Uppgjör</t>
  </si>
  <si>
    <t>Áætlun</t>
  </si>
  <si>
    <t>Aðrir</t>
  </si>
  <si>
    <t xml:space="preserve">Titill / Title: </t>
  </si>
  <si>
    <t xml:space="preserve">Fyrirtæki / Company: </t>
  </si>
  <si>
    <t xml:space="preserve">Leikstjóri / Director: </t>
  </si>
  <si>
    <t xml:space="preserve">Dags / Date: </t>
  </si>
  <si>
    <t>KOSTNAÐARÁÆTLUN / BUDGET/ UPPGJÖR</t>
  </si>
  <si>
    <t>Prósenta af</t>
  </si>
  <si>
    <t xml:space="preserve"> kostnaði</t>
  </si>
  <si>
    <r>
      <rPr>
        <b/>
        <sz val="9"/>
        <color indexed="8"/>
        <rFont val="Helvetica Neue"/>
      </rPr>
      <t>% of Tota</t>
    </r>
    <r>
      <rPr>
        <sz val="9"/>
        <color indexed="8"/>
        <rFont val="Helvetica Neue"/>
      </rPr>
      <t>l</t>
    </r>
  </si>
  <si>
    <t>CGI/VFX/ANIMATION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</si>
</sst>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&quot; &quot;;&quot;-&quot;#,##0&quot; &quot;"/>
    <numFmt numFmtId="165" formatCode="_-* #,##0\ _k_r_._-;\-* #,##0\ _k_r_._-;_-* &quot;-&quot;\ _k_r_._-;_-@_-"/>
    <numFmt numFmtId="166" formatCode="#,##0_ ;[Red]\-#,##0\ "/>
  </numFmts>
  <fonts count="28">
    <font>
      <sz val="12"/>
      <color indexed="8"/>
      <name val="Verdana"/>
    </font>
    <font>
      <sz val="12"/>
      <color indexed="8"/>
      <name val="Helvetica Neue"/>
      <family val="2"/>
    </font>
    <font>
      <sz val="9"/>
      <color indexed="8"/>
      <name val="Helvetica Neue"/>
      <family val="2"/>
    </font>
    <font>
      <b/>
      <sz val="9"/>
      <color indexed="8"/>
      <name val="Helvetica Neue"/>
      <family val="2"/>
    </font>
    <font>
      <sz val="9"/>
      <color indexed="8"/>
      <name val="Verdana"/>
      <family val="2"/>
    </font>
    <font>
      <i/>
      <sz val="9"/>
      <color indexed="8"/>
      <name val="Helvetica Neue"/>
      <family val="2"/>
    </font>
    <font>
      <i/>
      <sz val="12"/>
      <color indexed="8"/>
      <name val="Helvetica Neue"/>
      <family val="2"/>
    </font>
    <font>
      <sz val="10"/>
      <color indexed="8"/>
      <name val="Helvetica Neue"/>
      <family val="2"/>
    </font>
    <font>
      <sz val="12"/>
      <color indexed="12"/>
      <name val="Helvetica Neue"/>
      <family val="2"/>
    </font>
    <font>
      <sz val="8"/>
      <name val="Verdana"/>
      <family val="2"/>
    </font>
    <font>
      <i/>
      <sz val="8"/>
      <color indexed="8"/>
      <name val="Helvetica Neue"/>
      <family val="2"/>
    </font>
    <font>
      <sz val="9"/>
      <color indexed="8"/>
      <name val="Helvetica Neue"/>
    </font>
    <font>
      <b/>
      <sz val="10"/>
      <color indexed="8"/>
      <name val="Verdana"/>
      <family val="2"/>
    </font>
    <font>
      <sz val="12"/>
      <color indexed="8"/>
      <name val="Verdana"/>
      <family val="2"/>
    </font>
    <font>
      <b/>
      <sz val="9"/>
      <color indexed="8"/>
      <name val="Helvetica Neue"/>
    </font>
    <font>
      <sz val="9"/>
      <color indexed="8"/>
      <name val="Helvetica Neue"/>
      <scheme val="major"/>
    </font>
    <font>
      <b/>
      <sz val="9"/>
      <color indexed="8"/>
      <name val="Helvetica Neue"/>
      <scheme val="major"/>
    </font>
    <font>
      <sz val="8"/>
      <color indexed="8"/>
      <name val="Helvetica Neue"/>
      <scheme val="major"/>
    </font>
    <font>
      <sz val="12"/>
      <name val="Verdana"/>
      <family val="2"/>
    </font>
    <font>
      <sz val="9"/>
      <name val="Helvetica Neue"/>
      <family val="2"/>
    </font>
    <font>
      <b/>
      <sz val="9"/>
      <name val="Helvetica Neue"/>
      <family val="2"/>
    </font>
    <font>
      <sz val="9"/>
      <name val="Verdana"/>
      <family val="2"/>
    </font>
    <font>
      <b/>
      <sz val="9"/>
      <name val="Verdana"/>
      <family val="2"/>
    </font>
    <font>
      <sz val="9"/>
      <name val="Helvetica Neue"/>
      <family val="2"/>
      <scheme val="major"/>
    </font>
    <font>
      <sz val="10"/>
      <name val="Helvetica Neue"/>
      <family val="2"/>
      <scheme val="major"/>
    </font>
    <font>
      <sz val="9"/>
      <name val="Helvetica Neue"/>
      <family val="2"/>
      <scheme val="minor"/>
    </font>
    <font>
      <b/>
      <sz val="12"/>
      <name val="Verdana"/>
      <family val="2"/>
    </font>
    <font>
      <b/>
      <sz val="9"/>
      <color rgb="FF000000"/>
      <name val="Helvetica Neue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102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/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5"/>
      </left>
      <right/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10"/>
      </left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/>
      <diagonal/>
    </border>
    <border>
      <left/>
      <right/>
      <top style="thin">
        <color indexed="10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8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10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indexed="8"/>
      </right>
      <top style="medium">
        <color indexed="8"/>
      </top>
      <bottom/>
      <diagonal/>
    </border>
    <border>
      <left style="thick">
        <color auto="1"/>
      </left>
      <right style="medium">
        <color indexed="8"/>
      </right>
      <top style="thick">
        <color auto="1"/>
      </top>
      <bottom style="thick">
        <color auto="1"/>
      </bottom>
      <diagonal/>
    </border>
    <border>
      <left style="medium">
        <color indexed="8"/>
      </left>
      <right style="medium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indexed="10"/>
      </right>
      <top/>
      <bottom style="medium">
        <color indexed="8"/>
      </bottom>
      <diagonal/>
    </border>
    <border>
      <left/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3">
    <xf numFmtId="0" fontId="0" fillId="0" borderId="0" applyNumberFormat="0" applyFill="0" applyBorder="0" applyProtection="0"/>
    <xf numFmtId="0" fontId="13" fillId="0" borderId="5" applyNumberFormat="0" applyFill="0" applyBorder="0" applyProtection="0">
      <alignment vertical="top"/>
    </xf>
    <xf numFmtId="165" fontId="13" fillId="0" borderId="5" applyFont="0" applyFill="0" applyBorder="0" applyAlignment="0" applyProtection="0"/>
  </cellStyleXfs>
  <cellXfs count="307">
    <xf numFmtId="0" fontId="0" fillId="0" borderId="0" xfId="0" applyFont="1" applyAlignment="1"/>
    <xf numFmtId="0" fontId="0" fillId="0" borderId="0" xfId="0" applyNumberFormat="1" applyFont="1" applyAlignment="1"/>
    <xf numFmtId="3" fontId="0" fillId="2" borderId="2" xfId="0" applyNumberFormat="1" applyFont="1" applyFill="1" applyBorder="1" applyAlignment="1"/>
    <xf numFmtId="3" fontId="0" fillId="2" borderId="3" xfId="0" applyNumberFormat="1" applyFont="1" applyFill="1" applyBorder="1" applyAlignment="1"/>
    <xf numFmtId="1" fontId="0" fillId="2" borderId="4" xfId="0" applyNumberFormat="1" applyFont="1" applyFill="1" applyBorder="1" applyAlignment="1"/>
    <xf numFmtId="3" fontId="0" fillId="2" borderId="5" xfId="0" applyNumberFormat="1" applyFont="1" applyFill="1" applyBorder="1" applyAlignment="1"/>
    <xf numFmtId="3" fontId="0" fillId="2" borderId="7" xfId="0" applyNumberFormat="1" applyFont="1" applyFill="1" applyBorder="1" applyAlignment="1"/>
    <xf numFmtId="3" fontId="0" fillId="2" borderId="15" xfId="0" applyNumberFormat="1" applyFont="1" applyFill="1" applyBorder="1" applyAlignment="1"/>
    <xf numFmtId="3" fontId="0" fillId="2" borderId="6" xfId="0" applyNumberFormat="1" applyFont="1" applyFill="1" applyBorder="1" applyAlignment="1"/>
    <xf numFmtId="3" fontId="4" fillId="2" borderId="5" xfId="0" applyNumberFormat="1" applyFont="1" applyFill="1" applyBorder="1" applyAlignment="1"/>
    <xf numFmtId="3" fontId="0" fillId="2" borderId="5" xfId="0" applyNumberFormat="1" applyFont="1" applyFill="1" applyBorder="1" applyAlignment="1">
      <alignment vertical="center"/>
    </xf>
    <xf numFmtId="3" fontId="0" fillId="2" borderId="6" xfId="0" applyNumberFormat="1" applyFont="1" applyFill="1" applyBorder="1" applyAlignment="1">
      <alignment vertical="center"/>
    </xf>
    <xf numFmtId="3" fontId="2" fillId="2" borderId="6" xfId="0" applyNumberFormat="1" applyFont="1" applyFill="1" applyBorder="1" applyAlignment="1"/>
    <xf numFmtId="1" fontId="1" fillId="5" borderId="20" xfId="0" applyNumberFormat="1" applyFont="1" applyFill="1" applyBorder="1" applyAlignment="1"/>
    <xf numFmtId="1" fontId="0" fillId="2" borderId="20" xfId="0" applyNumberFormat="1" applyFont="1" applyFill="1" applyBorder="1" applyAlignment="1"/>
    <xf numFmtId="1" fontId="1" fillId="2" borderId="20" xfId="0" applyNumberFormat="1" applyFont="1" applyFill="1" applyBorder="1" applyAlignment="1"/>
    <xf numFmtId="1" fontId="1" fillId="2" borderId="4" xfId="0" applyNumberFormat="1" applyFont="1" applyFill="1" applyBorder="1" applyAlignment="1"/>
    <xf numFmtId="1" fontId="0" fillId="5" borderId="20" xfId="0" applyNumberFormat="1" applyFont="1" applyFill="1" applyBorder="1" applyAlignment="1"/>
    <xf numFmtId="1" fontId="1" fillId="5" borderId="20" xfId="0" applyNumberFormat="1" applyFont="1" applyFill="1" applyBorder="1" applyAlignment="1">
      <alignment horizontal="right"/>
    </xf>
    <xf numFmtId="1" fontId="6" fillId="2" borderId="4" xfId="0" applyNumberFormat="1" applyFont="1" applyFill="1" applyBorder="1" applyAlignment="1"/>
    <xf numFmtId="1" fontId="1" fillId="2" borderId="4" xfId="0" applyNumberFormat="1" applyFont="1" applyFill="1" applyBorder="1" applyAlignment="1">
      <alignment horizontal="right" vertical="center"/>
    </xf>
    <xf numFmtId="1" fontId="0" fillId="5" borderId="4" xfId="0" applyNumberFormat="1" applyFont="1" applyFill="1" applyBorder="1" applyAlignment="1"/>
    <xf numFmtId="1" fontId="1" fillId="2" borderId="31" xfId="0" applyNumberFormat="1" applyFont="1" applyFill="1" applyBorder="1" applyAlignment="1">
      <alignment horizontal="right" vertical="center"/>
    </xf>
    <xf numFmtId="1" fontId="1" fillId="2" borderId="32" xfId="0" applyNumberFormat="1" applyFont="1" applyFill="1" applyBorder="1" applyAlignment="1">
      <alignment horizontal="right" vertical="center"/>
    </xf>
    <xf numFmtId="1" fontId="0" fillId="2" borderId="33" xfId="0" applyNumberFormat="1" applyFont="1" applyFill="1" applyBorder="1" applyAlignment="1"/>
    <xf numFmtId="1" fontId="8" fillId="2" borderId="4" xfId="0" applyNumberFormat="1" applyFont="1" applyFill="1" applyBorder="1" applyAlignment="1"/>
    <xf numFmtId="1" fontId="0" fillId="2" borderId="37" xfId="0" applyNumberFormat="1" applyFont="1" applyFill="1" applyBorder="1" applyAlignment="1"/>
    <xf numFmtId="3" fontId="2" fillId="2" borderId="15" xfId="0" applyNumberFormat="1" applyFont="1" applyFill="1" applyBorder="1" applyAlignment="1">
      <alignment horizontal="right" vertical="center"/>
    </xf>
    <xf numFmtId="3" fontId="2" fillId="2" borderId="15" xfId="0" applyNumberFormat="1" applyFont="1" applyFill="1" applyBorder="1" applyAlignment="1"/>
    <xf numFmtId="3" fontId="2" fillId="2" borderId="5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left" vertical="center"/>
    </xf>
    <xf numFmtId="49" fontId="2" fillId="2" borderId="5" xfId="0" applyNumberFormat="1" applyFont="1" applyFill="1" applyBorder="1" applyAlignment="1"/>
    <xf numFmtId="1" fontId="0" fillId="2" borderId="38" xfId="0" applyNumberFormat="1" applyFont="1" applyFill="1" applyBorder="1" applyAlignment="1"/>
    <xf numFmtId="3" fontId="0" fillId="2" borderId="39" xfId="0" applyNumberFormat="1" applyFont="1" applyFill="1" applyBorder="1" applyAlignment="1">
      <alignment vertical="center"/>
    </xf>
    <xf numFmtId="3" fontId="0" fillId="2" borderId="39" xfId="0" applyNumberFormat="1" applyFont="1" applyFill="1" applyBorder="1" applyAlignment="1"/>
    <xf numFmtId="3" fontId="2" fillId="2" borderId="39" xfId="0" applyNumberFormat="1" applyFont="1" applyFill="1" applyBorder="1" applyAlignment="1">
      <alignment horizontal="right" vertical="center"/>
    </xf>
    <xf numFmtId="3" fontId="0" fillId="2" borderId="5" xfId="0" applyNumberFormat="1" applyFont="1" applyFill="1" applyBorder="1" applyAlignment="1">
      <alignment horizontal="center"/>
    </xf>
    <xf numFmtId="3" fontId="0" fillId="0" borderId="0" xfId="0" applyNumberFormat="1" applyFont="1" applyAlignment="1"/>
    <xf numFmtId="0" fontId="0" fillId="0" borderId="5" xfId="0" applyNumberFormat="1" applyFont="1" applyBorder="1" applyAlignment="1"/>
    <xf numFmtId="3" fontId="0" fillId="2" borderId="5" xfId="0" applyNumberFormat="1" applyFill="1" applyBorder="1" applyAlignment="1"/>
    <xf numFmtId="3" fontId="0" fillId="2" borderId="56" xfId="0" applyNumberFormat="1" applyFont="1" applyFill="1" applyBorder="1" applyAlignment="1"/>
    <xf numFmtId="49" fontId="0" fillId="2" borderId="70" xfId="0" applyNumberFormat="1" applyFont="1" applyFill="1" applyBorder="1" applyAlignment="1"/>
    <xf numFmtId="3" fontId="0" fillId="2" borderId="69" xfId="0" applyNumberFormat="1" applyFont="1" applyFill="1" applyBorder="1" applyAlignment="1"/>
    <xf numFmtId="3" fontId="0" fillId="2" borderId="68" xfId="0" applyNumberFormat="1" applyFont="1" applyFill="1" applyBorder="1" applyAlignment="1"/>
    <xf numFmtId="3" fontId="0" fillId="2" borderId="68" xfId="0" applyNumberFormat="1" applyFont="1" applyFill="1" applyBorder="1" applyAlignment="1">
      <alignment vertical="center"/>
    </xf>
    <xf numFmtId="1" fontId="0" fillId="2" borderId="61" xfId="0" applyNumberFormat="1" applyFont="1" applyFill="1" applyBorder="1" applyAlignment="1"/>
    <xf numFmtId="1" fontId="0" fillId="2" borderId="1" xfId="0" applyNumberFormat="1" applyFont="1" applyFill="1" applyBorder="1" applyAlignment="1" applyProtection="1"/>
    <xf numFmtId="3" fontId="0" fillId="2" borderId="56" xfId="0" applyNumberFormat="1" applyFont="1" applyFill="1" applyBorder="1" applyAlignment="1" applyProtection="1">
      <alignment vertical="center"/>
    </xf>
    <xf numFmtId="3" fontId="0" fillId="2" borderId="2" xfId="0" applyNumberFormat="1" applyFont="1" applyFill="1" applyBorder="1" applyAlignment="1" applyProtection="1"/>
    <xf numFmtId="3" fontId="2" fillId="2" borderId="2" xfId="0" applyNumberFormat="1" applyFont="1" applyFill="1" applyBorder="1" applyAlignment="1" applyProtection="1">
      <alignment horizontal="right"/>
    </xf>
    <xf numFmtId="3" fontId="2" fillId="2" borderId="2" xfId="0" applyNumberFormat="1" applyFont="1" applyFill="1" applyBorder="1" applyAlignment="1" applyProtection="1"/>
    <xf numFmtId="49" fontId="1" fillId="2" borderId="2" xfId="0" applyNumberFormat="1" applyFont="1" applyFill="1" applyBorder="1" applyAlignment="1" applyProtection="1">
      <alignment horizontal="left" vertical="center"/>
    </xf>
    <xf numFmtId="3" fontId="1" fillId="2" borderId="51" xfId="0" applyNumberFormat="1" applyFont="1" applyFill="1" applyBorder="1" applyAlignment="1" applyProtection="1"/>
    <xf numFmtId="49" fontId="1" fillId="2" borderId="51" xfId="0" applyNumberFormat="1" applyFont="1" applyFill="1" applyBorder="1" applyAlignment="1" applyProtection="1">
      <alignment horizontal="right"/>
    </xf>
    <xf numFmtId="3" fontId="1" fillId="2" borderId="2" xfId="0" applyNumberFormat="1" applyFont="1" applyFill="1" applyBorder="1" applyAlignment="1" applyProtection="1"/>
    <xf numFmtId="1" fontId="0" fillId="2" borderId="48" xfId="0" applyNumberFormat="1" applyFont="1" applyFill="1" applyBorder="1" applyAlignment="1" applyProtection="1"/>
    <xf numFmtId="3" fontId="2" fillId="3" borderId="43" xfId="0" applyNumberFormat="1" applyFont="1" applyFill="1" applyBorder="1" applyAlignment="1" applyProtection="1">
      <alignment horizontal="left" vertical="center"/>
    </xf>
    <xf numFmtId="49" fontId="3" fillId="3" borderId="30" xfId="0" applyNumberFormat="1" applyFont="1" applyFill="1" applyBorder="1" applyAlignment="1" applyProtection="1">
      <alignment horizontal="center"/>
    </xf>
    <xf numFmtId="49" fontId="3" fillId="3" borderId="8" xfId="0" applyNumberFormat="1" applyFont="1" applyFill="1" applyBorder="1" applyAlignment="1" applyProtection="1">
      <alignment horizontal="center"/>
    </xf>
    <xf numFmtId="0" fontId="14" fillId="8" borderId="8" xfId="1" applyNumberFormat="1" applyFont="1" applyFill="1" applyBorder="1" applyAlignment="1" applyProtection="1">
      <alignment horizontal="center"/>
    </xf>
    <xf numFmtId="49" fontId="3" fillId="3" borderId="45" xfId="0" applyNumberFormat="1" applyFont="1" applyFill="1" applyBorder="1" applyAlignment="1" applyProtection="1">
      <alignment horizontal="center"/>
    </xf>
    <xf numFmtId="49" fontId="3" fillId="3" borderId="53" xfId="0" applyNumberFormat="1" applyFont="1" applyFill="1" applyBorder="1" applyAlignment="1" applyProtection="1">
      <alignment horizontal="center"/>
    </xf>
    <xf numFmtId="3" fontId="0" fillId="7" borderId="42" xfId="0" applyNumberFormat="1" applyFont="1" applyFill="1" applyBorder="1" applyAlignment="1" applyProtection="1"/>
    <xf numFmtId="49" fontId="3" fillId="3" borderId="57" xfId="0" applyNumberFormat="1" applyFont="1" applyFill="1" applyBorder="1" applyAlignment="1" applyProtection="1">
      <alignment horizontal="center"/>
    </xf>
    <xf numFmtId="49" fontId="3" fillId="3" borderId="72" xfId="0" applyNumberFormat="1" applyFont="1" applyFill="1" applyBorder="1" applyAlignment="1" applyProtection="1">
      <alignment horizontal="center"/>
    </xf>
    <xf numFmtId="3" fontId="3" fillId="3" borderId="72" xfId="0" applyNumberFormat="1" applyFont="1" applyFill="1" applyBorder="1" applyAlignment="1" applyProtection="1">
      <alignment horizontal="center"/>
    </xf>
    <xf numFmtId="0" fontId="14" fillId="8" borderId="72" xfId="1" applyNumberFormat="1" applyFont="1" applyFill="1" applyBorder="1" applyAlignment="1" applyProtection="1">
      <alignment horizontal="center"/>
    </xf>
    <xf numFmtId="49" fontId="14" fillId="3" borderId="73" xfId="0" applyNumberFormat="1" applyFont="1" applyFill="1" applyBorder="1" applyAlignment="1" applyProtection="1">
      <alignment horizontal="center"/>
    </xf>
    <xf numFmtId="49" fontId="3" fillId="3" borderId="74" xfId="0" applyNumberFormat="1" applyFont="1" applyFill="1" applyBorder="1" applyAlignment="1" applyProtection="1">
      <alignment horizontal="center"/>
    </xf>
    <xf numFmtId="3" fontId="16" fillId="7" borderId="75" xfId="0" applyNumberFormat="1" applyFont="1" applyFill="1" applyBorder="1" applyAlignment="1" applyProtection="1">
      <alignment horizontal="center"/>
    </xf>
    <xf numFmtId="49" fontId="3" fillId="3" borderId="77" xfId="0" applyNumberFormat="1" applyFont="1" applyFill="1" applyBorder="1" applyAlignment="1" applyProtection="1">
      <alignment horizontal="center"/>
    </xf>
    <xf numFmtId="49" fontId="3" fillId="3" borderId="78" xfId="0" applyNumberFormat="1" applyFont="1" applyFill="1" applyBorder="1" applyAlignment="1" applyProtection="1">
      <alignment horizontal="center"/>
    </xf>
    <xf numFmtId="0" fontId="11" fillId="8" borderId="78" xfId="1" applyNumberFormat="1" applyFont="1" applyFill="1" applyBorder="1" applyAlignment="1" applyProtection="1">
      <alignment horizontal="center"/>
    </xf>
    <xf numFmtId="49" fontId="14" fillId="3" borderId="79" xfId="0" applyNumberFormat="1" applyFont="1" applyFill="1" applyBorder="1" applyAlignment="1" applyProtection="1">
      <alignment horizontal="center"/>
    </xf>
    <xf numFmtId="49" fontId="11" fillId="3" borderId="80" xfId="0" applyNumberFormat="1" applyFont="1" applyFill="1" applyBorder="1" applyAlignment="1" applyProtection="1">
      <alignment horizontal="center"/>
    </xf>
    <xf numFmtId="49" fontId="11" fillId="3" borderId="52" xfId="0" applyNumberFormat="1" applyFont="1" applyFill="1" applyBorder="1" applyAlignment="1" applyProtection="1">
      <alignment horizontal="center"/>
    </xf>
    <xf numFmtId="49" fontId="3" fillId="3" borderId="81" xfId="0" applyNumberFormat="1" applyFont="1" applyFill="1" applyBorder="1" applyAlignment="1" applyProtection="1">
      <alignment horizontal="left" vertical="center"/>
    </xf>
    <xf numFmtId="3" fontId="2" fillId="3" borderId="10" xfId="0" applyNumberFormat="1" applyFont="1" applyFill="1" applyBorder="1" applyAlignment="1" applyProtection="1">
      <alignment horizontal="right"/>
    </xf>
    <xf numFmtId="3" fontId="2" fillId="3" borderId="11" xfId="0" applyNumberFormat="1" applyFont="1" applyFill="1" applyBorder="1" applyAlignment="1" applyProtection="1">
      <alignment horizontal="right"/>
    </xf>
    <xf numFmtId="3" fontId="2" fillId="3" borderId="40" xfId="0" applyNumberFormat="1" applyFont="1" applyFill="1" applyBorder="1" applyAlignment="1" applyProtection="1"/>
    <xf numFmtId="49" fontId="3" fillId="3" borderId="82" xfId="0" applyNumberFormat="1" applyFont="1" applyFill="1" applyBorder="1" applyAlignment="1" applyProtection="1"/>
    <xf numFmtId="49" fontId="3" fillId="3" borderId="44" xfId="0" applyNumberFormat="1" applyFont="1" applyFill="1" applyBorder="1" applyAlignment="1" applyProtection="1"/>
    <xf numFmtId="3" fontId="2" fillId="3" borderId="63" xfId="0" applyNumberFormat="1" applyFont="1" applyFill="1" applyBorder="1" applyAlignment="1" applyProtection="1">
      <alignment horizontal="right"/>
    </xf>
    <xf numFmtId="3" fontId="2" fillId="3" borderId="64" xfId="0" applyNumberFormat="1" applyFont="1" applyFill="1" applyBorder="1" applyAlignment="1" applyProtection="1">
      <alignment horizontal="right"/>
    </xf>
    <xf numFmtId="49" fontId="3" fillId="3" borderId="81" xfId="0" applyNumberFormat="1" applyFont="1" applyFill="1" applyBorder="1" applyAlignment="1" applyProtection="1"/>
    <xf numFmtId="3" fontId="2" fillId="3" borderId="77" xfId="0" applyNumberFormat="1" applyFont="1" applyFill="1" applyBorder="1" applyAlignment="1" applyProtection="1">
      <alignment horizontal="right"/>
    </xf>
    <xf numFmtId="3" fontId="2" fillId="3" borderId="78" xfId="0" applyNumberFormat="1" applyFont="1" applyFill="1" applyBorder="1" applyAlignment="1" applyProtection="1">
      <alignment horizontal="right"/>
    </xf>
    <xf numFmtId="3" fontId="2" fillId="3" borderId="76" xfId="0" applyNumberFormat="1" applyFont="1" applyFill="1" applyBorder="1" applyAlignment="1" applyProtection="1"/>
    <xf numFmtId="49" fontId="3" fillId="7" borderId="82" xfId="0" applyNumberFormat="1" applyFont="1" applyFill="1" applyBorder="1" applyAlignment="1" applyProtection="1"/>
    <xf numFmtId="49" fontId="3" fillId="3" borderId="83" xfId="0" applyNumberFormat="1" applyFont="1" applyFill="1" applyBorder="1" applyAlignment="1" applyProtection="1"/>
    <xf numFmtId="49" fontId="3" fillId="3" borderId="10" xfId="0" applyNumberFormat="1" applyFont="1" applyFill="1" applyBorder="1" applyAlignment="1" applyProtection="1">
      <alignment horizontal="center"/>
    </xf>
    <xf numFmtId="49" fontId="3" fillId="3" borderId="11" xfId="0" applyNumberFormat="1" applyFont="1" applyFill="1" applyBorder="1" applyAlignment="1" applyProtection="1">
      <alignment horizontal="center"/>
    </xf>
    <xf numFmtId="10" fontId="2" fillId="3" borderId="19" xfId="0" applyNumberFormat="1" applyFont="1" applyFill="1" applyBorder="1" applyAlignment="1" applyProtection="1"/>
    <xf numFmtId="49" fontId="3" fillId="3" borderId="84" xfId="0" applyNumberFormat="1" applyFont="1" applyFill="1" applyBorder="1" applyAlignment="1" applyProtection="1">
      <alignment horizontal="right" vertical="center"/>
    </xf>
    <xf numFmtId="3" fontId="3" fillId="3" borderId="65" xfId="0" applyNumberFormat="1" applyFont="1" applyFill="1" applyBorder="1" applyAlignment="1" applyProtection="1"/>
    <xf numFmtId="3" fontId="3" fillId="3" borderId="66" xfId="0" applyNumberFormat="1" applyFont="1" applyFill="1" applyBorder="1" applyAlignment="1" applyProtection="1"/>
    <xf numFmtId="3" fontId="2" fillId="3" borderId="66" xfId="0" applyNumberFormat="1" applyFont="1" applyFill="1" applyBorder="1" applyAlignment="1" applyProtection="1">
      <alignment horizontal="right"/>
    </xf>
    <xf numFmtId="3" fontId="2" fillId="3" borderId="67" xfId="0" applyNumberFormat="1" applyFont="1" applyFill="1" applyBorder="1" applyAlignment="1" applyProtection="1"/>
    <xf numFmtId="49" fontId="3" fillId="3" borderId="85" xfId="0" applyNumberFormat="1" applyFont="1" applyFill="1" applyBorder="1" applyAlignment="1" applyProtection="1">
      <alignment horizontal="right" vertical="center"/>
    </xf>
    <xf numFmtId="3" fontId="3" fillId="3" borderId="86" xfId="0" applyNumberFormat="1" applyFont="1" applyFill="1" applyBorder="1" applyAlignment="1" applyProtection="1"/>
    <xf numFmtId="3" fontId="3" fillId="3" borderId="87" xfId="0" applyNumberFormat="1" applyFont="1" applyFill="1" applyBorder="1" applyAlignment="1" applyProtection="1"/>
    <xf numFmtId="49" fontId="3" fillId="3" borderId="88" xfId="0" applyNumberFormat="1" applyFont="1" applyFill="1" applyBorder="1" applyAlignment="1" applyProtection="1">
      <alignment horizontal="left" vertical="top"/>
    </xf>
    <xf numFmtId="3" fontId="3" fillId="3" borderId="11" xfId="0" applyNumberFormat="1" applyFont="1" applyFill="1" applyBorder="1" applyAlignment="1" applyProtection="1"/>
    <xf numFmtId="49" fontId="3" fillId="3" borderId="89" xfId="0" applyNumberFormat="1" applyFont="1" applyFill="1" applyBorder="1" applyAlignment="1" applyProtection="1">
      <alignment horizontal="left" vertical="center"/>
    </xf>
    <xf numFmtId="3" fontId="3" fillId="3" borderId="8" xfId="0" applyNumberFormat="1" applyFont="1" applyFill="1" applyBorder="1" applyAlignment="1" applyProtection="1"/>
    <xf numFmtId="3" fontId="2" fillId="3" borderId="8" xfId="0" applyNumberFormat="1" applyFont="1" applyFill="1" applyBorder="1" applyAlignment="1" applyProtection="1">
      <alignment horizontal="right"/>
    </xf>
    <xf numFmtId="3" fontId="2" fillId="3" borderId="43" xfId="0" applyNumberFormat="1" applyFont="1" applyFill="1" applyBorder="1" applyAlignment="1" applyProtection="1"/>
    <xf numFmtId="49" fontId="3" fillId="3" borderId="90" xfId="0" applyNumberFormat="1" applyFont="1" applyFill="1" applyBorder="1" applyAlignment="1" applyProtection="1">
      <alignment horizontal="right" vertical="center"/>
    </xf>
    <xf numFmtId="3" fontId="3" fillId="3" borderId="91" xfId="0" applyNumberFormat="1" applyFont="1" applyFill="1" applyBorder="1" applyAlignment="1" applyProtection="1"/>
    <xf numFmtId="3" fontId="2" fillId="3" borderId="92" xfId="0" applyNumberFormat="1" applyFont="1" applyFill="1" applyBorder="1" applyAlignment="1" applyProtection="1">
      <alignment horizontal="right"/>
    </xf>
    <xf numFmtId="3" fontId="2" fillId="3" borderId="93" xfId="0" applyNumberFormat="1" applyFont="1" applyFill="1" applyBorder="1" applyAlignment="1" applyProtection="1"/>
    <xf numFmtId="3" fontId="2" fillId="3" borderId="94" xfId="0" applyNumberFormat="1" applyFont="1" applyFill="1" applyBorder="1" applyAlignment="1" applyProtection="1"/>
    <xf numFmtId="3" fontId="4" fillId="2" borderId="49" xfId="0" applyNumberFormat="1" applyFont="1" applyFill="1" applyBorder="1" applyAlignment="1" applyProtection="1">
      <protection locked="0"/>
    </xf>
    <xf numFmtId="3" fontId="3" fillId="2" borderId="10" xfId="0" applyNumberFormat="1" applyFont="1" applyFill="1" applyBorder="1" applyAlignment="1" applyProtection="1"/>
    <xf numFmtId="3" fontId="3" fillId="2" borderId="58" xfId="0" applyNumberFormat="1" applyFont="1" applyFill="1" applyBorder="1" applyAlignment="1" applyProtection="1"/>
    <xf numFmtId="3" fontId="0" fillId="2" borderId="5" xfId="0" applyNumberFormat="1" applyFont="1" applyFill="1" applyBorder="1" applyAlignment="1" applyProtection="1">
      <protection locked="0"/>
    </xf>
    <xf numFmtId="3" fontId="0" fillId="2" borderId="7" xfId="0" applyNumberFormat="1" applyFont="1" applyFill="1" applyBorder="1" applyAlignment="1" applyProtection="1">
      <protection locked="0"/>
    </xf>
    <xf numFmtId="3" fontId="0" fillId="2" borderId="13" xfId="0" applyNumberFormat="1" applyFont="1" applyFill="1" applyBorder="1" applyAlignment="1" applyProtection="1">
      <protection locked="0"/>
    </xf>
    <xf numFmtId="3" fontId="0" fillId="2" borderId="95" xfId="0" applyNumberFormat="1" applyFont="1" applyFill="1" applyBorder="1" applyAlignment="1" applyProtection="1">
      <protection locked="0"/>
    </xf>
    <xf numFmtId="49" fontId="3" fillId="4" borderId="14" xfId="0" applyNumberFormat="1" applyFont="1" applyFill="1" applyBorder="1" applyAlignment="1" applyProtection="1">
      <alignment horizontal="left"/>
      <protection locked="0"/>
    </xf>
    <xf numFmtId="3" fontId="2" fillId="4" borderId="96" xfId="0" applyNumberFormat="1" applyFont="1" applyFill="1" applyBorder="1" applyAlignment="1" applyProtection="1">
      <alignment horizontal="right"/>
      <protection locked="0"/>
    </xf>
    <xf numFmtId="3" fontId="0" fillId="2" borderId="15" xfId="0" applyNumberFormat="1" applyFont="1" applyFill="1" applyBorder="1" applyAlignment="1" applyProtection="1">
      <protection locked="0"/>
    </xf>
    <xf numFmtId="3" fontId="12" fillId="2" borderId="11" xfId="0" applyNumberFormat="1" applyFont="1" applyFill="1" applyBorder="1" applyAlignment="1" applyProtection="1">
      <protection locked="0"/>
    </xf>
    <xf numFmtId="49" fontId="12" fillId="0" borderId="49" xfId="0" applyNumberFormat="1" applyFont="1" applyFill="1" applyBorder="1" applyAlignment="1" applyProtection="1">
      <alignment horizontal="center"/>
      <protection locked="0"/>
    </xf>
    <xf numFmtId="49" fontId="5" fillId="2" borderId="46" xfId="0" applyNumberFormat="1" applyFont="1" applyFill="1" applyBorder="1" applyAlignment="1" applyProtection="1">
      <protection locked="0"/>
    </xf>
    <xf numFmtId="3" fontId="5" fillId="2" borderId="10" xfId="0" applyNumberFormat="1" applyFont="1" applyFill="1" applyBorder="1" applyAlignment="1" applyProtection="1">
      <protection locked="0"/>
    </xf>
    <xf numFmtId="49" fontId="2" fillId="2" borderId="46" xfId="0" applyNumberFormat="1" applyFont="1" applyFill="1" applyBorder="1" applyAlignment="1" applyProtection="1">
      <protection locked="0"/>
    </xf>
    <xf numFmtId="3" fontId="2" fillId="2" borderId="10" xfId="0" applyNumberFormat="1" applyFont="1" applyFill="1" applyBorder="1" applyAlignment="1" applyProtection="1">
      <protection locked="0"/>
    </xf>
    <xf numFmtId="49" fontId="2" fillId="0" borderId="46" xfId="0" applyNumberFormat="1" applyFont="1" applyFill="1" applyBorder="1" applyAlignment="1" applyProtection="1">
      <protection locked="0"/>
    </xf>
    <xf numFmtId="49" fontId="2" fillId="2" borderId="47" xfId="0" applyNumberFormat="1" applyFont="1" applyFill="1" applyBorder="1" applyAlignment="1" applyProtection="1">
      <protection locked="0"/>
    </xf>
    <xf numFmtId="3" fontId="2" fillId="2" borderId="30" xfId="0" applyNumberFormat="1" applyFont="1" applyFill="1" applyBorder="1" applyAlignment="1" applyProtection="1">
      <protection locked="0"/>
    </xf>
    <xf numFmtId="3" fontId="4" fillId="2" borderId="50" xfId="0" applyNumberFormat="1" applyFont="1" applyFill="1" applyBorder="1" applyAlignment="1" applyProtection="1">
      <protection locked="0"/>
    </xf>
    <xf numFmtId="49" fontId="3" fillId="2" borderId="46" xfId="0" applyNumberFormat="1" applyFont="1" applyFill="1" applyBorder="1" applyAlignment="1" applyProtection="1"/>
    <xf numFmtId="49" fontId="3" fillId="2" borderId="60" xfId="0" applyNumberFormat="1" applyFont="1" applyFill="1" applyBorder="1" applyAlignment="1" applyProtection="1"/>
    <xf numFmtId="164" fontId="4" fillId="2" borderId="46" xfId="0" applyNumberFormat="1" applyFont="1" applyFill="1" applyBorder="1" applyAlignment="1" applyProtection="1"/>
    <xf numFmtId="49" fontId="3" fillId="5" borderId="11" xfId="0" applyNumberFormat="1" applyFont="1" applyFill="1" applyBorder="1" applyAlignment="1" applyProtection="1">
      <alignment horizontal="center"/>
      <protection locked="0"/>
    </xf>
    <xf numFmtId="3" fontId="2" fillId="2" borderId="11" xfId="0" applyNumberFormat="1" applyFont="1" applyFill="1" applyBorder="1" applyAlignment="1" applyProtection="1">
      <protection locked="0"/>
    </xf>
    <xf numFmtId="3" fontId="2" fillId="2" borderId="12" xfId="0" applyNumberFormat="1" applyFont="1" applyFill="1" applyBorder="1" applyAlignment="1" applyProtection="1">
      <protection locked="0"/>
    </xf>
    <xf numFmtId="3" fontId="3" fillId="5" borderId="17" xfId="0" applyNumberFormat="1" applyFont="1" applyFill="1" applyBorder="1" applyAlignment="1" applyProtection="1">
      <alignment horizontal="right" vertical="center"/>
      <protection locked="0"/>
    </xf>
    <xf numFmtId="3" fontId="2" fillId="2" borderId="22" xfId="0" applyNumberFormat="1" applyFont="1" applyFill="1" applyBorder="1" applyAlignment="1" applyProtection="1">
      <protection locked="0"/>
    </xf>
    <xf numFmtId="3" fontId="0" fillId="2" borderId="22" xfId="0" applyNumberFormat="1" applyFont="1" applyFill="1" applyBorder="1" applyAlignment="1" applyProtection="1">
      <alignment vertical="center"/>
      <protection locked="0"/>
    </xf>
    <xf numFmtId="3" fontId="3" fillId="3" borderId="17" xfId="0" applyNumberFormat="1" applyFont="1" applyFill="1" applyBorder="1" applyAlignment="1" applyProtection="1">
      <alignment horizontal="right" vertical="center"/>
      <protection locked="0"/>
    </xf>
    <xf numFmtId="3" fontId="2" fillId="2" borderId="11" xfId="0" applyNumberFormat="1" applyFont="1" applyFill="1" applyBorder="1" applyAlignment="1" applyProtection="1">
      <alignment horizontal="right" vertical="center"/>
      <protection locked="0"/>
    </xf>
    <xf numFmtId="3" fontId="3" fillId="3" borderId="22" xfId="0" applyNumberFormat="1" applyFont="1" applyFill="1" applyBorder="1" applyAlignment="1" applyProtection="1">
      <alignment horizontal="right" vertical="center"/>
      <protection locked="0"/>
    </xf>
    <xf numFmtId="3" fontId="2" fillId="2" borderId="28" xfId="0" applyNumberFormat="1" applyFont="1" applyFill="1" applyBorder="1" applyAlignment="1" applyProtection="1">
      <protection locked="0"/>
    </xf>
    <xf numFmtId="3" fontId="2" fillId="2" borderId="8" xfId="0" applyNumberFormat="1" applyFont="1" applyFill="1" applyBorder="1" applyAlignment="1" applyProtection="1">
      <protection locked="0"/>
    </xf>
    <xf numFmtId="3" fontId="2" fillId="6" borderId="8" xfId="0" applyNumberFormat="1" applyFont="1" applyFill="1" applyBorder="1" applyAlignment="1" applyProtection="1">
      <protection locked="0"/>
    </xf>
    <xf numFmtId="3" fontId="2" fillId="2" borderId="12" xfId="0" applyNumberFormat="1" applyFont="1" applyFill="1" applyBorder="1" applyAlignment="1" applyProtection="1">
      <alignment horizontal="right" vertical="center"/>
      <protection locked="0"/>
    </xf>
    <xf numFmtId="3" fontId="0" fillId="2" borderId="22" xfId="0" applyNumberFormat="1" applyFont="1" applyFill="1" applyBorder="1" applyAlignment="1" applyProtection="1"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49" fontId="3" fillId="5" borderId="11" xfId="0" applyNumberFormat="1" applyFont="1" applyFill="1" applyBorder="1" applyAlignment="1" applyProtection="1">
      <alignment horizontal="center"/>
    </xf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3" fillId="5" borderId="17" xfId="0" applyNumberFormat="1" applyFont="1" applyFill="1" applyBorder="1" applyAlignment="1" applyProtection="1">
      <alignment horizontal="right" vertical="center"/>
    </xf>
    <xf numFmtId="3" fontId="2" fillId="2" borderId="22" xfId="0" applyNumberFormat="1" applyFont="1" applyFill="1" applyBorder="1" applyAlignment="1" applyProtection="1"/>
    <xf numFmtId="3" fontId="3" fillId="2" borderId="22" xfId="0" applyNumberFormat="1" applyFont="1" applyFill="1" applyBorder="1" applyAlignment="1" applyProtection="1">
      <alignment horizontal="right" vertical="center"/>
    </xf>
    <xf numFmtId="3" fontId="0" fillId="2" borderId="22" xfId="0" applyNumberFormat="1" applyFont="1" applyFill="1" applyBorder="1" applyAlignment="1" applyProtection="1">
      <alignment vertical="center"/>
    </xf>
    <xf numFmtId="3" fontId="2" fillId="2" borderId="22" xfId="0" applyNumberFormat="1" applyFont="1" applyFill="1" applyBorder="1" applyAlignment="1" applyProtection="1">
      <alignment horizontal="right" vertical="center"/>
    </xf>
    <xf numFmtId="3" fontId="3" fillId="3" borderId="17" xfId="0" applyNumberFormat="1" applyFont="1" applyFill="1" applyBorder="1" applyAlignment="1" applyProtection="1">
      <alignment horizontal="right" vertical="center"/>
    </xf>
    <xf numFmtId="3" fontId="2" fillId="2" borderId="11" xfId="0" applyNumberFormat="1" applyFont="1" applyFill="1" applyBorder="1" applyAlignment="1" applyProtection="1">
      <alignment horizontal="right" vertical="center"/>
    </xf>
    <xf numFmtId="3" fontId="3" fillId="3" borderId="22" xfId="0" applyNumberFormat="1" applyFont="1" applyFill="1" applyBorder="1" applyAlignment="1" applyProtection="1">
      <alignment horizontal="right" vertical="center"/>
    </xf>
    <xf numFmtId="3" fontId="2" fillId="2" borderId="28" xfId="0" applyNumberFormat="1" applyFont="1" applyFill="1" applyBorder="1" applyAlignment="1" applyProtection="1"/>
    <xf numFmtId="3" fontId="2" fillId="2" borderId="8" xfId="0" applyNumberFormat="1" applyFont="1" applyFill="1" applyBorder="1" applyAlignment="1" applyProtection="1"/>
    <xf numFmtId="3" fontId="3" fillId="7" borderId="25" xfId="0" applyNumberFormat="1" applyFont="1" applyFill="1" applyBorder="1" applyAlignment="1" applyProtection="1"/>
    <xf numFmtId="3" fontId="2" fillId="6" borderId="8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>
      <alignment horizontal="right" vertical="center"/>
    </xf>
    <xf numFmtId="3" fontId="0" fillId="2" borderId="22" xfId="0" applyNumberFormat="1" applyFont="1" applyFill="1" applyBorder="1" applyAlignment="1" applyProtection="1"/>
    <xf numFmtId="3" fontId="3" fillId="3" borderId="36" xfId="0" applyNumberFormat="1" applyFont="1" applyFill="1" applyBorder="1" applyAlignment="1" applyProtection="1">
      <alignment horizontal="right" vertical="center"/>
    </xf>
    <xf numFmtId="49" fontId="3" fillId="2" borderId="11" xfId="0" applyNumberFormat="1" applyFont="1" applyFill="1" applyBorder="1" applyAlignment="1" applyProtection="1">
      <alignment horizontal="center"/>
    </xf>
    <xf numFmtId="3" fontId="2" fillId="2" borderId="28" xfId="0" applyNumberFormat="1" applyFont="1" applyFill="1" applyBorder="1" applyAlignment="1" applyProtection="1">
      <alignment horizontal="right" vertical="center"/>
    </xf>
    <xf numFmtId="3" fontId="0" fillId="2" borderId="28" xfId="0" applyNumberFormat="1" applyFont="1" applyFill="1" applyBorder="1" applyAlignment="1" applyProtection="1">
      <protection locked="0"/>
    </xf>
    <xf numFmtId="49" fontId="3" fillId="5" borderId="19" xfId="0" applyNumberFormat="1" applyFont="1" applyFill="1" applyBorder="1" applyAlignment="1" applyProtection="1">
      <alignment horizontal="center"/>
    </xf>
    <xf numFmtId="3" fontId="2" fillId="2" borderId="19" xfId="0" applyNumberFormat="1" applyFont="1" applyFill="1" applyBorder="1" applyAlignment="1" applyProtection="1"/>
    <xf numFmtId="3" fontId="2" fillId="2" borderId="55" xfId="0" applyNumberFormat="1" applyFont="1" applyFill="1" applyBorder="1" applyAlignment="1" applyProtection="1"/>
    <xf numFmtId="3" fontId="3" fillId="5" borderId="23" xfId="0" applyNumberFormat="1" applyFont="1" applyFill="1" applyBorder="1" applyAlignment="1" applyProtection="1">
      <alignment horizontal="right" vertical="center"/>
    </xf>
    <xf numFmtId="3" fontId="3" fillId="2" borderId="22" xfId="0" applyNumberFormat="1" applyFont="1" applyFill="1" applyBorder="1" applyAlignment="1" applyProtection="1">
      <alignment horizontal="right"/>
    </xf>
    <xf numFmtId="3" fontId="3" fillId="3" borderId="23" xfId="0" applyNumberFormat="1" applyFont="1" applyFill="1" applyBorder="1" applyAlignment="1" applyProtection="1">
      <alignment horizontal="right" vertical="center"/>
    </xf>
    <xf numFmtId="3" fontId="2" fillId="6" borderId="45" xfId="0" applyNumberFormat="1" applyFont="1" applyFill="1" applyBorder="1" applyAlignment="1" applyProtection="1"/>
    <xf numFmtId="3" fontId="2" fillId="2" borderId="19" xfId="0" applyNumberFormat="1" applyFont="1" applyFill="1" applyBorder="1" applyAlignment="1" applyProtection="1">
      <alignment horizontal="right" vertical="center"/>
    </xf>
    <xf numFmtId="3" fontId="2" fillId="2" borderId="55" xfId="0" applyNumberFormat="1" applyFont="1" applyFill="1" applyBorder="1" applyAlignment="1" applyProtection="1">
      <alignment horizontal="right" vertical="center"/>
    </xf>
    <xf numFmtId="49" fontId="3" fillId="2" borderId="19" xfId="0" applyNumberFormat="1" applyFont="1" applyFill="1" applyBorder="1" applyAlignment="1" applyProtection="1">
      <alignment horizontal="center"/>
    </xf>
    <xf numFmtId="3" fontId="0" fillId="2" borderId="28" xfId="0" applyNumberFormat="1" applyFont="1" applyFill="1" applyBorder="1" applyAlignment="1" applyProtection="1"/>
    <xf numFmtId="49" fontId="3" fillId="0" borderId="11" xfId="0" applyNumberFormat="1" applyFont="1" applyFill="1" applyBorder="1" applyAlignment="1" applyProtection="1">
      <protection locked="0"/>
    </xf>
    <xf numFmtId="3" fontId="2" fillId="0" borderId="10" xfId="0" applyNumberFormat="1" applyFont="1" applyFill="1" applyBorder="1" applyAlignment="1" applyProtection="1">
      <protection locked="0"/>
    </xf>
    <xf numFmtId="49" fontId="2" fillId="0" borderId="11" xfId="0" applyNumberFormat="1" applyFont="1" applyFill="1" applyBorder="1" applyAlignment="1" applyProtection="1">
      <alignment horizontal="left" vertical="center"/>
      <protection locked="0"/>
    </xf>
    <xf numFmtId="49" fontId="2" fillId="2" borderId="11" xfId="0" applyNumberFormat="1" applyFont="1" applyFill="1" applyBorder="1" applyAlignment="1" applyProtection="1">
      <alignment horizontal="left"/>
      <protection locked="0"/>
    </xf>
    <xf numFmtId="3" fontId="2" fillId="2" borderId="11" xfId="0" applyNumberFormat="1" applyFont="1" applyFill="1" applyBorder="1" applyAlignment="1" applyProtection="1">
      <alignment horizontal="left"/>
      <protection locked="0"/>
    </xf>
    <xf numFmtId="3" fontId="2" fillId="0" borderId="18" xfId="0" applyNumberFormat="1" applyFont="1" applyFill="1" applyBorder="1" applyAlignment="1" applyProtection="1">
      <alignment horizontal="left" vertical="center"/>
      <protection locked="0"/>
    </xf>
    <xf numFmtId="3" fontId="2" fillId="2" borderId="18" xfId="0" applyNumberFormat="1" applyFont="1" applyFill="1" applyBorder="1" applyAlignment="1" applyProtection="1">
      <protection locked="0"/>
    </xf>
    <xf numFmtId="3" fontId="2" fillId="2" borderId="21" xfId="0" applyNumberFormat="1" applyFont="1" applyFill="1" applyBorder="1" applyAlignment="1" applyProtection="1">
      <alignment horizontal="left"/>
      <protection locked="0"/>
    </xf>
    <xf numFmtId="49" fontId="3" fillId="5" borderId="17" xfId="0" applyNumberFormat="1" applyFont="1" applyFill="1" applyBorder="1" applyAlignment="1" applyProtection="1">
      <alignment horizontal="right"/>
      <protection locked="0"/>
    </xf>
    <xf numFmtId="49" fontId="3" fillId="5" borderId="17" xfId="0" applyNumberFormat="1" applyFont="1" applyFill="1" applyBorder="1" applyAlignment="1" applyProtection="1">
      <alignment horizontal="right" vertical="center"/>
      <protection locked="0"/>
    </xf>
    <xf numFmtId="3" fontId="2" fillId="0" borderId="6" xfId="0" applyNumberFormat="1" applyFont="1" applyFill="1" applyBorder="1" applyAlignment="1" applyProtection="1">
      <alignment horizontal="left" vertical="center"/>
      <protection locked="0"/>
    </xf>
    <xf numFmtId="3" fontId="2" fillId="2" borderId="6" xfId="0" applyNumberFormat="1" applyFont="1" applyFill="1" applyBorder="1" applyAlignment="1" applyProtection="1">
      <protection locked="0"/>
    </xf>
    <xf numFmtId="3" fontId="2" fillId="2" borderId="6" xfId="0" applyNumberFormat="1" applyFont="1" applyFill="1" applyBorder="1" applyAlignment="1" applyProtection="1">
      <alignment horizontal="left"/>
      <protection locked="0"/>
    </xf>
    <xf numFmtId="49" fontId="2" fillId="0" borderId="10" xfId="0" applyNumberFormat="1" applyFont="1" applyFill="1" applyBorder="1" applyAlignment="1" applyProtection="1">
      <alignment horizontal="left" vertical="center"/>
      <protection locked="0"/>
    </xf>
    <xf numFmtId="3" fontId="0" fillId="2" borderId="18" xfId="0" applyNumberFormat="1" applyFont="1" applyFill="1" applyBorder="1" applyAlignment="1" applyProtection="1">
      <alignment vertical="center"/>
      <protection locked="0"/>
    </xf>
    <xf numFmtId="3" fontId="0" fillId="2" borderId="18" xfId="0" applyNumberFormat="1" applyFont="1" applyFill="1" applyBorder="1" applyAlignment="1" applyProtection="1">
      <protection locked="0"/>
    </xf>
    <xf numFmtId="3" fontId="2" fillId="2" borderId="21" xfId="0" applyNumberFormat="1" applyFont="1" applyFill="1" applyBorder="1" applyAlignment="1" applyProtection="1">
      <protection locked="0"/>
    </xf>
    <xf numFmtId="3" fontId="3" fillId="5" borderId="23" xfId="0" applyNumberFormat="1" applyFont="1" applyFill="1" applyBorder="1" applyAlignment="1" applyProtection="1">
      <alignment horizontal="right"/>
      <protection locked="0"/>
    </xf>
    <xf numFmtId="49" fontId="3" fillId="5" borderId="24" xfId="0" applyNumberFormat="1" applyFont="1" applyFill="1" applyBorder="1" applyAlignment="1" applyProtection="1">
      <alignment horizontal="right" vertical="center"/>
      <protection locked="0"/>
    </xf>
    <xf numFmtId="3" fontId="0" fillId="2" borderId="6" xfId="0" applyNumberFormat="1" applyFont="1" applyFill="1" applyBorder="1" applyAlignment="1" applyProtection="1">
      <alignment vertical="center"/>
      <protection locked="0"/>
    </xf>
    <xf numFmtId="3" fontId="0" fillId="2" borderId="6" xfId="0" applyNumberFormat="1" applyFont="1" applyFill="1" applyBorder="1" applyAlignment="1" applyProtection="1">
      <protection locked="0"/>
    </xf>
    <xf numFmtId="49" fontId="3" fillId="5" borderId="11" xfId="0" applyNumberFormat="1" applyFont="1" applyFill="1" applyBorder="1" applyAlignment="1" applyProtection="1">
      <protection locked="0"/>
    </xf>
    <xf numFmtId="49" fontId="10" fillId="0" borderId="10" xfId="0" applyNumberFormat="1" applyFont="1" applyFill="1" applyBorder="1" applyAlignment="1" applyProtection="1">
      <protection locked="0"/>
    </xf>
    <xf numFmtId="3" fontId="3" fillId="5" borderId="11" xfId="0" applyNumberFormat="1" applyFont="1" applyFill="1" applyBorder="1" applyAlignment="1" applyProtection="1">
      <alignment horizontal="center"/>
      <protection locked="0"/>
    </xf>
    <xf numFmtId="49" fontId="2" fillId="2" borderId="10" xfId="0" applyNumberFormat="1" applyFont="1" applyFill="1" applyBorder="1" applyAlignment="1" applyProtection="1">
      <alignment horizontal="left" vertical="center"/>
      <protection locked="0"/>
    </xf>
    <xf numFmtId="49" fontId="5" fillId="0" borderId="10" xfId="0" applyNumberFormat="1" applyFont="1" applyFill="1" applyBorder="1" applyAlignment="1" applyProtection="1">
      <protection locked="0"/>
    </xf>
    <xf numFmtId="3" fontId="3" fillId="5" borderId="16" xfId="0" applyNumberFormat="1" applyFont="1" applyFill="1" applyBorder="1" applyAlignment="1" applyProtection="1">
      <protection locked="0"/>
    </xf>
    <xf numFmtId="49" fontId="3" fillId="5" borderId="25" xfId="0" applyNumberFormat="1" applyFont="1" applyFill="1" applyBorder="1" applyAlignment="1" applyProtection="1">
      <alignment horizontal="right" vertical="center"/>
      <protection locked="0"/>
    </xf>
    <xf numFmtId="3" fontId="0" fillId="0" borderId="6" xfId="0" applyNumberFormat="1" applyFont="1" applyFill="1" applyBorder="1" applyAlignment="1" applyProtection="1">
      <alignment vertical="center"/>
      <protection locked="0"/>
    </xf>
    <xf numFmtId="49" fontId="3" fillId="0" borderId="11" xfId="0" applyNumberFormat="1" applyFont="1" applyFill="1" applyBorder="1" applyAlignment="1" applyProtection="1">
      <alignment horizontal="left"/>
      <protection locked="0"/>
    </xf>
    <xf numFmtId="49" fontId="5" fillId="0" borderId="26" xfId="0" applyNumberFormat="1" applyFont="1" applyFill="1" applyBorder="1" applyAlignment="1" applyProtection="1">
      <protection locked="0"/>
    </xf>
    <xf numFmtId="3" fontId="2" fillId="2" borderId="10" xfId="0" applyNumberFormat="1" applyFont="1" applyFill="1" applyBorder="1" applyAlignment="1" applyProtection="1">
      <alignment horizontal="left" vertical="center"/>
      <protection locked="0"/>
    </xf>
    <xf numFmtId="3" fontId="5" fillId="2" borderId="21" xfId="0" applyNumberFormat="1" applyFont="1" applyFill="1" applyBorder="1" applyAlignment="1" applyProtection="1">
      <protection locked="0"/>
    </xf>
    <xf numFmtId="3" fontId="3" fillId="2" borderId="22" xfId="0" applyNumberFormat="1" applyFont="1" applyFill="1" applyBorder="1" applyAlignment="1" applyProtection="1">
      <protection locked="0"/>
    </xf>
    <xf numFmtId="49" fontId="3" fillId="3" borderId="11" xfId="0" applyNumberFormat="1" applyFont="1" applyFill="1" applyBorder="1" applyAlignment="1" applyProtection="1">
      <protection locked="0"/>
    </xf>
    <xf numFmtId="3" fontId="4" fillId="2" borderId="11" xfId="0" applyNumberFormat="1" applyFont="1" applyFill="1" applyBorder="1" applyAlignment="1" applyProtection="1">
      <protection locked="0"/>
    </xf>
    <xf numFmtId="3" fontId="4" fillId="2" borderId="12" xfId="0" applyNumberFormat="1" applyFont="1" applyFill="1" applyBorder="1" applyAlignment="1" applyProtection="1">
      <protection locked="0"/>
    </xf>
    <xf numFmtId="3" fontId="3" fillId="5" borderId="23" xfId="0" applyNumberFormat="1" applyFont="1" applyFill="1" applyBorder="1" applyAlignment="1" applyProtection="1">
      <protection locked="0"/>
    </xf>
    <xf numFmtId="3" fontId="0" fillId="2" borderId="26" xfId="0" applyNumberFormat="1" applyFont="1" applyFill="1" applyBorder="1" applyAlignment="1" applyProtection="1">
      <alignment vertical="center"/>
      <protection locked="0"/>
    </xf>
    <xf numFmtId="3" fontId="0" fillId="2" borderId="26" xfId="0" applyNumberFormat="1" applyFont="1" applyFill="1" applyBorder="1" applyAlignment="1" applyProtection="1">
      <protection locked="0"/>
    </xf>
    <xf numFmtId="3" fontId="2" fillId="2" borderId="27" xfId="0" applyNumberFormat="1" applyFont="1" applyFill="1" applyBorder="1" applyAlignment="1" applyProtection="1">
      <protection locked="0"/>
    </xf>
    <xf numFmtId="3" fontId="3" fillId="3" borderId="23" xfId="0" applyNumberFormat="1" applyFont="1" applyFill="1" applyBorder="1" applyAlignment="1" applyProtection="1">
      <protection locked="0"/>
    </xf>
    <xf numFmtId="49" fontId="3" fillId="3" borderId="24" xfId="0" applyNumberFormat="1" applyFont="1" applyFill="1" applyBorder="1" applyAlignment="1" applyProtection="1">
      <alignment horizontal="right" vertical="center"/>
      <protection locked="0"/>
    </xf>
    <xf numFmtId="3" fontId="2" fillId="2" borderId="26" xfId="0" applyNumberFormat="1" applyFont="1" applyFill="1" applyBorder="1" applyAlignment="1" applyProtection="1">
      <protection locked="0"/>
    </xf>
    <xf numFmtId="3" fontId="3" fillId="3" borderId="22" xfId="0" applyNumberFormat="1" applyFont="1" applyFill="1" applyBorder="1" applyAlignment="1" applyProtection="1">
      <protection locked="0"/>
    </xf>
    <xf numFmtId="3" fontId="2" fillId="2" borderId="18" xfId="0" applyNumberFormat="1" applyFont="1" applyFill="1" applyBorder="1" applyAlignment="1" applyProtection="1">
      <alignment horizontal="left"/>
      <protection locked="0"/>
    </xf>
    <xf numFmtId="3" fontId="0" fillId="0" borderId="0" xfId="0" applyNumberFormat="1" applyFont="1" applyFill="1" applyBorder="1" applyAlignment="1" applyProtection="1">
      <alignment vertical="center"/>
      <protection locked="0"/>
    </xf>
    <xf numFmtId="3" fontId="2" fillId="2" borderId="29" xfId="0" applyNumberFormat="1" applyFont="1" applyFill="1" applyBorder="1" applyAlignment="1" applyProtection="1">
      <protection locked="0"/>
    </xf>
    <xf numFmtId="49" fontId="2" fillId="2" borderId="9" xfId="0" applyNumberFormat="1" applyFont="1" applyFill="1" applyBorder="1" applyAlignment="1" applyProtection="1">
      <alignment horizontal="left" vertical="center"/>
      <protection locked="0"/>
    </xf>
    <xf numFmtId="3" fontId="2" fillId="2" borderId="11" xfId="0" applyNumberFormat="1" applyFont="1" applyFill="1" applyBorder="1" applyAlignment="1" applyProtection="1">
      <alignment horizontal="left" vertical="center" wrapText="1"/>
      <protection locked="0"/>
    </xf>
    <xf numFmtId="3" fontId="7" fillId="2" borderId="12" xfId="0" applyNumberFormat="1" applyFont="1" applyFill="1" applyBorder="1" applyAlignment="1" applyProtection="1">
      <alignment horizontal="right" vertical="center"/>
      <protection locked="0"/>
    </xf>
    <xf numFmtId="3" fontId="7" fillId="2" borderId="8" xfId="0" applyNumberFormat="1" applyFont="1" applyFill="1" applyBorder="1" applyAlignment="1" applyProtection="1">
      <alignment horizontal="right" vertical="center"/>
      <protection locked="0"/>
    </xf>
    <xf numFmtId="3" fontId="2" fillId="2" borderId="18" xfId="0" applyNumberFormat="1" applyFont="1" applyFill="1" applyBorder="1" applyAlignment="1" applyProtection="1">
      <alignment vertical="center"/>
      <protection locked="0"/>
    </xf>
    <xf numFmtId="3" fontId="3" fillId="7" borderId="23" xfId="0" applyNumberFormat="1" applyFont="1" applyFill="1" applyBorder="1" applyAlignment="1" applyProtection="1">
      <protection locked="0"/>
    </xf>
    <xf numFmtId="49" fontId="3" fillId="7" borderId="24" xfId="0" applyNumberFormat="1" applyFont="1" applyFill="1" applyBorder="1" applyAlignment="1" applyProtection="1">
      <alignment horizontal="right" vertical="center"/>
      <protection locked="0"/>
    </xf>
    <xf numFmtId="49" fontId="3" fillId="7" borderId="16" xfId="0" applyNumberFormat="1" applyFont="1" applyFill="1" applyBorder="1" applyAlignment="1" applyProtection="1">
      <alignment horizontal="right" vertical="center"/>
      <protection locked="0"/>
    </xf>
    <xf numFmtId="3" fontId="2" fillId="2" borderId="6" xfId="0" applyNumberFormat="1" applyFont="1" applyFill="1" applyBorder="1" applyAlignment="1" applyProtection="1">
      <alignment vertical="center"/>
      <protection locked="0"/>
    </xf>
    <xf numFmtId="3" fontId="7" fillId="2" borderId="11" xfId="0" applyNumberFormat="1" applyFont="1" applyFill="1" applyBorder="1" applyAlignment="1" applyProtection="1">
      <alignment horizontal="right" vertical="center"/>
      <protection locked="0"/>
    </xf>
    <xf numFmtId="3" fontId="2" fillId="2" borderId="8" xfId="0" applyNumberFormat="1" applyFont="1" applyFill="1" applyBorder="1" applyAlignment="1" applyProtection="1">
      <alignment horizontal="right" vertical="center"/>
      <protection locked="0"/>
    </xf>
    <xf numFmtId="3" fontId="0" fillId="2" borderId="21" xfId="0" applyNumberFormat="1" applyFont="1" applyFill="1" applyBorder="1" applyAlignment="1" applyProtection="1">
      <protection locked="0"/>
    </xf>
    <xf numFmtId="49" fontId="3" fillId="3" borderId="17" xfId="0" applyNumberFormat="1" applyFont="1" applyFill="1" applyBorder="1" applyAlignment="1" applyProtection="1">
      <alignment horizontal="right" vertical="center"/>
      <protection locked="0"/>
    </xf>
    <xf numFmtId="49" fontId="3" fillId="3" borderId="10" xfId="0" applyNumberFormat="1" applyFont="1" applyFill="1" applyBorder="1" applyAlignment="1" applyProtection="1">
      <protection locked="0"/>
    </xf>
    <xf numFmtId="3" fontId="2" fillId="2" borderId="11" xfId="0" applyNumberFormat="1" applyFont="1" applyFill="1" applyBorder="1" applyAlignment="1" applyProtection="1">
      <alignment horizontal="left" vertical="center"/>
      <protection locked="0"/>
    </xf>
    <xf numFmtId="49" fontId="2" fillId="2" borderId="11" xfId="0" applyNumberFormat="1" applyFont="1" applyFill="1" applyBorder="1" applyAlignment="1" applyProtection="1">
      <alignment horizontal="left" vertical="center"/>
      <protection locked="0"/>
    </xf>
    <xf numFmtId="3" fontId="2" fillId="2" borderId="12" xfId="0" applyNumberFormat="1" applyFont="1" applyFill="1" applyBorder="1" applyAlignment="1" applyProtection="1">
      <alignment horizontal="left" vertical="center"/>
      <protection locked="0"/>
    </xf>
    <xf numFmtId="3" fontId="2" fillId="2" borderId="18" xfId="0" applyNumberFormat="1" applyFont="1" applyFill="1" applyBorder="1" applyAlignment="1" applyProtection="1">
      <alignment horizontal="right"/>
      <protection locked="0"/>
    </xf>
    <xf numFmtId="3" fontId="3" fillId="3" borderId="34" xfId="0" applyNumberFormat="1" applyFont="1" applyFill="1" applyBorder="1" applyAlignment="1" applyProtection="1">
      <protection locked="0"/>
    </xf>
    <xf numFmtId="49" fontId="3" fillId="3" borderId="35" xfId="0" applyNumberFormat="1" applyFont="1" applyFill="1" applyBorder="1" applyAlignment="1" applyProtection="1">
      <alignment horizontal="right" vertical="center"/>
      <protection locked="0"/>
    </xf>
    <xf numFmtId="49" fontId="2" fillId="0" borderId="30" xfId="0" applyNumberFormat="1" applyFont="1" applyFill="1" applyBorder="1" applyAlignment="1" applyProtection="1">
      <alignment horizontal="left" vertical="center"/>
      <protection locked="0"/>
    </xf>
    <xf numFmtId="49" fontId="2" fillId="0" borderId="9" xfId="0" applyNumberFormat="1" applyFont="1" applyFill="1" applyBorder="1" applyAlignment="1" applyProtection="1">
      <alignment horizontal="left" vertical="center"/>
      <protection locked="0"/>
    </xf>
    <xf numFmtId="3" fontId="0" fillId="0" borderId="18" xfId="0" applyNumberFormat="1" applyFont="1" applyFill="1" applyBorder="1" applyAlignment="1" applyProtection="1">
      <alignment vertical="center"/>
      <protection locked="0"/>
    </xf>
    <xf numFmtId="49" fontId="7" fillId="2" borderId="10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11" xfId="0" applyNumberFormat="1" applyFont="1" applyFill="1" applyBorder="1" applyAlignment="1" applyProtection="1">
      <alignment horizontal="left"/>
      <protection locked="0"/>
    </xf>
    <xf numFmtId="3" fontId="0" fillId="2" borderId="5" xfId="0" applyNumberFormat="1" applyFont="1" applyFill="1" applyBorder="1" applyAlignment="1" applyProtection="1">
      <alignment vertical="center"/>
      <protection locked="0"/>
    </xf>
    <xf numFmtId="3" fontId="2" fillId="3" borderId="43" xfId="0" applyNumberFormat="1" applyFont="1" applyFill="1" applyBorder="1" applyAlignment="1" applyProtection="1">
      <alignment horizontal="left" vertical="center"/>
      <protection locked="0"/>
    </xf>
    <xf numFmtId="3" fontId="2" fillId="3" borderId="71" xfId="0" applyNumberFormat="1" applyFont="1" applyFill="1" applyBorder="1" applyAlignment="1" applyProtection="1">
      <alignment horizontal="left" vertical="center"/>
      <protection locked="0"/>
    </xf>
    <xf numFmtId="3" fontId="2" fillId="3" borderId="76" xfId="0" applyNumberFormat="1" applyFont="1" applyFill="1" applyBorder="1" applyAlignment="1" applyProtection="1">
      <alignment horizontal="left" vertical="center"/>
      <protection locked="0"/>
    </xf>
    <xf numFmtId="1" fontId="0" fillId="9" borderId="4" xfId="0" applyNumberFormat="1" applyFont="1" applyFill="1" applyBorder="1" applyAlignment="1"/>
    <xf numFmtId="1" fontId="13" fillId="9" borderId="48" xfId="0" applyNumberFormat="1" applyFont="1" applyFill="1" applyBorder="1" applyAlignment="1"/>
    <xf numFmtId="49" fontId="11" fillId="9" borderId="10" xfId="0" applyNumberFormat="1" applyFont="1" applyFill="1" applyBorder="1" applyAlignment="1" applyProtection="1">
      <protection locked="0"/>
    </xf>
    <xf numFmtId="3" fontId="17" fillId="2" borderId="18" xfId="0" applyNumberFormat="1" applyFont="1" applyFill="1" applyBorder="1" applyAlignment="1" applyProtection="1">
      <alignment vertical="center"/>
      <protection locked="0"/>
    </xf>
    <xf numFmtId="3" fontId="2" fillId="2" borderId="19" xfId="0" applyNumberFormat="1" applyFont="1" applyFill="1" applyBorder="1" applyAlignment="1" applyProtection="1">
      <alignment horizontal="left"/>
      <protection locked="0"/>
    </xf>
    <xf numFmtId="3" fontId="3" fillId="3" borderId="97" xfId="0" applyNumberFormat="1" applyFont="1" applyFill="1" applyBorder="1" applyAlignment="1" applyProtection="1">
      <protection locked="0"/>
    </xf>
    <xf numFmtId="49" fontId="3" fillId="3" borderId="98" xfId="0" applyNumberFormat="1" applyFont="1" applyFill="1" applyBorder="1" applyAlignment="1" applyProtection="1">
      <alignment horizontal="right" vertical="center"/>
      <protection locked="0"/>
    </xf>
    <xf numFmtId="3" fontId="3" fillId="3" borderId="99" xfId="0" applyNumberFormat="1" applyFont="1" applyFill="1" applyBorder="1" applyAlignment="1" applyProtection="1">
      <alignment horizontal="right" vertical="center"/>
    </xf>
    <xf numFmtId="3" fontId="2" fillId="2" borderId="45" xfId="0" applyNumberFormat="1" applyFont="1" applyFill="1" applyBorder="1" applyAlignment="1" applyProtection="1"/>
    <xf numFmtId="3" fontId="2" fillId="2" borderId="100" xfId="0" applyNumberFormat="1" applyFont="1" applyFill="1" applyBorder="1" applyAlignment="1" applyProtection="1"/>
    <xf numFmtId="3" fontId="2" fillId="2" borderId="101" xfId="0" applyNumberFormat="1" applyFont="1" applyFill="1" applyBorder="1" applyAlignment="1" applyProtection="1"/>
    <xf numFmtId="3" fontId="2" fillId="2" borderId="78" xfId="0" applyNumberFormat="1" applyFont="1" applyFill="1" applyBorder="1" applyAlignment="1" applyProtection="1"/>
    <xf numFmtId="3" fontId="18" fillId="2" borderId="2" xfId="0" applyNumberFormat="1" applyFont="1" applyFill="1" applyBorder="1" applyAlignment="1"/>
    <xf numFmtId="3" fontId="18" fillId="2" borderId="5" xfId="0" applyNumberFormat="1" applyFont="1" applyFill="1" applyBorder="1" applyAlignment="1" applyProtection="1">
      <protection locked="0"/>
    </xf>
    <xf numFmtId="3" fontId="18" fillId="2" borderId="13" xfId="0" applyNumberFormat="1" applyFont="1" applyFill="1" applyBorder="1" applyAlignment="1" applyProtection="1">
      <protection locked="0"/>
    </xf>
    <xf numFmtId="3" fontId="19" fillId="4" borderId="14" xfId="0" applyNumberFormat="1" applyFont="1" applyFill="1" applyBorder="1" applyAlignment="1" applyProtection="1">
      <alignment horizontal="left"/>
      <protection locked="0"/>
    </xf>
    <xf numFmtId="3" fontId="18" fillId="2" borderId="15" xfId="0" applyNumberFormat="1" applyFont="1" applyFill="1" applyBorder="1" applyAlignment="1" applyProtection="1">
      <protection locked="0"/>
    </xf>
    <xf numFmtId="3" fontId="18" fillId="2" borderId="41" xfId="0" applyNumberFormat="1" applyFont="1" applyFill="1" applyBorder="1" applyAlignment="1" applyProtection="1">
      <protection locked="0"/>
    </xf>
    <xf numFmtId="3" fontId="18" fillId="2" borderId="41" xfId="0" applyNumberFormat="1" applyFont="1" applyFill="1" applyBorder="1" applyAlignment="1" applyProtection="1"/>
    <xf numFmtId="3" fontId="19" fillId="2" borderId="41" xfId="0" applyNumberFormat="1" applyFont="1" applyFill="1" applyBorder="1" applyAlignment="1" applyProtection="1">
      <protection locked="0"/>
    </xf>
    <xf numFmtId="3" fontId="19" fillId="2" borderId="42" xfId="0" applyNumberFormat="1" applyFont="1" applyFill="1" applyBorder="1" applyAlignment="1" applyProtection="1">
      <protection locked="0"/>
    </xf>
    <xf numFmtId="3" fontId="20" fillId="2" borderId="59" xfId="0" applyNumberFormat="1" applyFont="1" applyFill="1" applyBorder="1" applyAlignment="1" applyProtection="1"/>
    <xf numFmtId="3" fontId="21" fillId="2" borderId="46" xfId="0" applyNumberFormat="1" applyFont="1" applyFill="1" applyBorder="1" applyAlignment="1" applyProtection="1"/>
    <xf numFmtId="3" fontId="21" fillId="2" borderId="5" xfId="0" applyNumberFormat="1" applyFont="1" applyFill="1" applyBorder="1" applyAlignment="1"/>
    <xf numFmtId="49" fontId="20" fillId="5" borderId="40" xfId="0" applyNumberFormat="1" applyFont="1" applyFill="1" applyBorder="1" applyAlignment="1" applyProtection="1">
      <alignment horizontal="center"/>
      <protection locked="0"/>
    </xf>
    <xf numFmtId="3" fontId="21" fillId="2" borderId="40" xfId="0" applyNumberFormat="1" applyFont="1" applyFill="1" applyBorder="1" applyAlignment="1" applyProtection="1">
      <protection locked="0"/>
    </xf>
    <xf numFmtId="3" fontId="22" fillId="2" borderId="40" xfId="0" applyNumberFormat="1" applyFont="1" applyFill="1" applyBorder="1" applyAlignment="1" applyProtection="1">
      <protection locked="0"/>
    </xf>
    <xf numFmtId="3" fontId="21" fillId="2" borderId="40" xfId="0" applyNumberFormat="1" applyFont="1" applyFill="1" applyBorder="1" applyProtection="1">
      <protection locked="0"/>
    </xf>
    <xf numFmtId="3" fontId="20" fillId="5" borderId="40" xfId="0" applyNumberFormat="1" applyFont="1" applyFill="1" applyBorder="1" applyAlignment="1" applyProtection="1">
      <alignment horizontal="right" vertical="center"/>
      <protection locked="0"/>
    </xf>
    <xf numFmtId="3" fontId="19" fillId="2" borderId="40" xfId="0" applyNumberFormat="1" applyFont="1" applyFill="1" applyBorder="1" applyAlignment="1" applyProtection="1">
      <protection locked="0"/>
    </xf>
    <xf numFmtId="3" fontId="20" fillId="3" borderId="40" xfId="0" applyNumberFormat="1" applyFont="1" applyFill="1" applyBorder="1" applyAlignment="1" applyProtection="1">
      <alignment horizontal="right" vertical="center"/>
      <protection locked="0"/>
    </xf>
    <xf numFmtId="3" fontId="23" fillId="2" borderId="40" xfId="0" applyNumberFormat="1" applyFont="1" applyFill="1" applyBorder="1" applyAlignment="1" applyProtection="1">
      <protection locked="0"/>
    </xf>
    <xf numFmtId="3" fontId="24" fillId="2" borderId="40" xfId="0" applyNumberFormat="1" applyFont="1" applyFill="1" applyBorder="1" applyProtection="1">
      <protection locked="0"/>
    </xf>
    <xf numFmtId="3" fontId="24" fillId="0" borderId="40" xfId="0" applyNumberFormat="1" applyFont="1" applyBorder="1" applyProtection="1">
      <protection locked="0"/>
    </xf>
    <xf numFmtId="3" fontId="25" fillId="2" borderId="40" xfId="0" applyNumberFormat="1" applyFont="1" applyFill="1" applyBorder="1" applyAlignment="1" applyProtection="1">
      <protection locked="0"/>
    </xf>
    <xf numFmtId="3" fontId="20" fillId="3" borderId="40" xfId="0" applyNumberFormat="1" applyFont="1" applyFill="1" applyBorder="1" applyAlignment="1" applyProtection="1">
      <protection locked="0"/>
    </xf>
    <xf numFmtId="3" fontId="20" fillId="3" borderId="54" xfId="0" applyNumberFormat="1" applyFont="1" applyFill="1" applyBorder="1" applyAlignment="1" applyProtection="1">
      <alignment horizontal="right" vertical="center"/>
      <protection locked="0"/>
    </xf>
    <xf numFmtId="0" fontId="18" fillId="0" borderId="0" xfId="0" applyNumberFormat="1" applyFont="1" applyAlignment="1"/>
    <xf numFmtId="3" fontId="26" fillId="2" borderId="5" xfId="0" applyNumberFormat="1" applyFont="1" applyFill="1" applyBorder="1" applyAlignment="1"/>
    <xf numFmtId="3" fontId="18" fillId="2" borderId="5" xfId="0" applyNumberFormat="1" applyFont="1" applyFill="1" applyBorder="1" applyAlignment="1"/>
    <xf numFmtId="3" fontId="18" fillId="2" borderId="39" xfId="0" applyNumberFormat="1" applyFont="1" applyFill="1" applyBorder="1" applyAlignment="1"/>
    <xf numFmtId="0" fontId="21" fillId="0" borderId="40" xfId="0" applyNumberFormat="1" applyFont="1" applyBorder="1" applyAlignment="1" applyProtection="1">
      <protection locked="0"/>
    </xf>
    <xf numFmtId="3" fontId="21" fillId="2" borderId="40" xfId="0" applyNumberFormat="1" applyFont="1" applyFill="1" applyBorder="1" applyAlignment="1" applyProtection="1">
      <alignment horizontal="right"/>
      <protection locked="0"/>
    </xf>
    <xf numFmtId="166" fontId="15" fillId="2" borderId="62" xfId="0" applyNumberFormat="1" applyFont="1" applyFill="1" applyBorder="1" applyAlignment="1" applyProtection="1"/>
    <xf numFmtId="3" fontId="14" fillId="3" borderId="23" xfId="0" applyNumberFormat="1" applyFont="1" applyFill="1" applyBorder="1" applyAlignment="1" applyProtection="1">
      <protection locked="0"/>
    </xf>
    <xf numFmtId="49" fontId="14" fillId="3" borderId="24" xfId="0" applyNumberFormat="1" applyFont="1" applyFill="1" applyBorder="1" applyAlignment="1" applyProtection="1">
      <alignment horizontal="right" vertical="center"/>
      <protection locked="0"/>
    </xf>
    <xf numFmtId="3" fontId="14" fillId="3" borderId="17" xfId="0" applyNumberFormat="1" applyFont="1" applyFill="1" applyBorder="1" applyAlignment="1" applyProtection="1">
      <alignment horizontal="right" vertical="center"/>
    </xf>
    <xf numFmtId="49" fontId="27" fillId="5" borderId="24" xfId="0" applyNumberFormat="1" applyFont="1" applyFill="1" applyBorder="1" applyAlignment="1" applyProtection="1">
      <alignment horizontal="right" vertical="center"/>
      <protection locked="0"/>
    </xf>
  </cellXfs>
  <cellStyles count="3">
    <cellStyle name="Comma [0] 2" xfId="2" xr:uid="{00000000-0005-0000-0000-00002F000000}"/>
    <cellStyle name="Normal" xfId="0" builtinId="0"/>
    <cellStyle name="Normal 2" xfId="1" xr:uid="{00000000-0005-0000-0000-000031000000}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3F3F3"/>
      <rgbColor rgb="FFFF6600"/>
      <rgbColor rgb="FFFF0000"/>
      <rgbColor rgb="FFE6E6E6"/>
      <rgbColor rgb="FF969696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576513</xdr:colOff>
      <xdr:row>2</xdr:row>
      <xdr:rowOff>60759</xdr:rowOff>
    </xdr:from>
    <xdr:to>
      <xdr:col>11</xdr:col>
      <xdr:colOff>201793</xdr:colOff>
      <xdr:row>12</xdr:row>
      <xdr:rowOff>173790</xdr:rowOff>
    </xdr:to>
    <xdr:pic>
      <xdr:nvPicPr>
        <xdr:cNvPr id="2" name="Picture 1" descr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3355" y="441759"/>
          <a:ext cx="2021570" cy="202805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4"/>
  <sheetViews>
    <sheetView showGridLines="0" tabSelected="1" zoomScale="95" zoomScaleNormal="95" zoomScalePageLayoutView="95" workbookViewId="0">
      <selection activeCell="J16" sqref="J16"/>
    </sheetView>
  </sheetViews>
  <sheetFormatPr defaultColWidth="8.8984375" defaultRowHeight="15" customHeight="1"/>
  <cols>
    <col min="1" max="1" width="5.09765625" style="1" customWidth="1"/>
    <col min="2" max="2" width="33.3984375" style="1" customWidth="1"/>
    <col min="3" max="3" width="11.5" style="1" customWidth="1"/>
    <col min="4" max="4" width="11.09765625" style="1" customWidth="1"/>
    <col min="5" max="5" width="12.19921875" style="1" customWidth="1"/>
    <col min="6" max="6" width="11.59765625" style="1" customWidth="1"/>
    <col min="7" max="7" width="9.8984375" style="1" customWidth="1"/>
    <col min="8" max="8" width="7.796875" style="1" customWidth="1"/>
    <col min="9" max="9" width="14.09765625" style="1" customWidth="1"/>
    <col min="10" max="10" width="11.09765625" style="1" customWidth="1"/>
    <col min="11" max="11" width="12.5" style="296" customWidth="1"/>
    <col min="12" max="12" width="9.59765625" style="1" customWidth="1"/>
    <col min="13" max="13" width="14.09765625" style="1" customWidth="1"/>
    <col min="14" max="14" width="8.8984375" style="1" customWidth="1"/>
    <col min="15" max="16384" width="8.8984375" style="1"/>
  </cols>
  <sheetData>
    <row r="1" spans="1:15" ht="15" customHeight="1">
      <c r="A1" s="46"/>
      <c r="B1" s="47"/>
      <c r="C1" s="48"/>
      <c r="D1" s="48"/>
      <c r="E1" s="48"/>
      <c r="F1" s="48"/>
      <c r="G1" s="48"/>
      <c r="H1" s="49"/>
      <c r="I1" s="50"/>
      <c r="J1" s="2"/>
      <c r="K1" s="271"/>
      <c r="L1" s="40"/>
      <c r="M1" s="2"/>
    </row>
    <row r="2" spans="1:15" ht="15" customHeight="1">
      <c r="A2" s="46"/>
      <c r="B2" s="51" t="s">
        <v>153</v>
      </c>
      <c r="C2" s="52"/>
      <c r="D2" s="52"/>
      <c r="E2" s="53" t="s">
        <v>143</v>
      </c>
      <c r="F2" s="52"/>
      <c r="G2" s="54"/>
      <c r="H2" s="49"/>
      <c r="I2" s="50"/>
      <c r="J2" s="2"/>
      <c r="K2" s="271"/>
      <c r="L2" s="3"/>
      <c r="M2" s="6"/>
    </row>
    <row r="3" spans="1:15" ht="15" customHeight="1">
      <c r="A3" s="55"/>
      <c r="B3" s="256" t="s">
        <v>149</v>
      </c>
      <c r="C3" s="57" t="s">
        <v>121</v>
      </c>
      <c r="D3" s="58" t="s">
        <v>122</v>
      </c>
      <c r="E3" s="58" t="s">
        <v>123</v>
      </c>
      <c r="F3" s="59" t="s">
        <v>154</v>
      </c>
      <c r="G3" s="60"/>
      <c r="H3" s="61"/>
      <c r="I3" s="62"/>
      <c r="J3" s="115"/>
      <c r="K3" s="272"/>
      <c r="L3" s="116"/>
      <c r="M3" s="116"/>
      <c r="N3" s="5"/>
      <c r="O3" s="38"/>
    </row>
    <row r="4" spans="1:15" ht="15" customHeight="1">
      <c r="A4" s="55"/>
      <c r="B4" s="257" t="s">
        <v>150</v>
      </c>
      <c r="C4" s="63" t="s">
        <v>124</v>
      </c>
      <c r="D4" s="64" t="s">
        <v>125</v>
      </c>
      <c r="E4" s="65"/>
      <c r="F4" s="66" t="s">
        <v>155</v>
      </c>
      <c r="G4" s="67" t="s">
        <v>146</v>
      </c>
      <c r="H4" s="68" t="s">
        <v>146</v>
      </c>
      <c r="I4" s="69" t="s">
        <v>146</v>
      </c>
      <c r="J4" s="115"/>
      <c r="K4" s="272"/>
      <c r="L4" s="116"/>
      <c r="M4" s="116"/>
      <c r="N4" s="5"/>
      <c r="O4" s="38"/>
    </row>
    <row r="5" spans="1:15" ht="15" customHeight="1">
      <c r="A5" s="55"/>
      <c r="B5" s="258" t="s">
        <v>152</v>
      </c>
      <c r="C5" s="70" t="s">
        <v>29</v>
      </c>
      <c r="D5" s="71" t="s">
        <v>30</v>
      </c>
      <c r="E5" s="71" t="s">
        <v>31</v>
      </c>
      <c r="F5" s="72" t="s">
        <v>156</v>
      </c>
      <c r="G5" s="73" t="s">
        <v>90</v>
      </c>
      <c r="H5" s="74" t="s">
        <v>144</v>
      </c>
      <c r="I5" s="75" t="s">
        <v>145</v>
      </c>
      <c r="J5" s="115"/>
      <c r="K5" s="272"/>
      <c r="L5" s="116"/>
      <c r="M5" s="116"/>
      <c r="N5" s="5"/>
      <c r="O5" s="5"/>
    </row>
    <row r="6" spans="1:15" ht="15" customHeight="1">
      <c r="A6" s="55">
        <v>0</v>
      </c>
      <c r="B6" s="76" t="s">
        <v>32</v>
      </c>
      <c r="C6" s="77">
        <f>H41</f>
        <v>0</v>
      </c>
      <c r="D6" s="78">
        <f>I41</f>
        <v>0</v>
      </c>
      <c r="E6" s="78">
        <f>J41</f>
        <v>0</v>
      </c>
      <c r="F6" s="78" t="e">
        <f>E6/$E$30</f>
        <v>#DIV/0!</v>
      </c>
      <c r="G6" s="78">
        <f>K41</f>
        <v>0</v>
      </c>
      <c r="H6" s="79">
        <f t="shared" ref="H6:H24" si="0">G6-E6</f>
        <v>0</v>
      </c>
      <c r="I6" s="79" t="e">
        <f t="shared" ref="I6:I14" si="1">100*G6/E6</f>
        <v>#DIV/0!</v>
      </c>
      <c r="J6" s="115"/>
      <c r="K6" s="272"/>
      <c r="L6" s="116"/>
      <c r="M6" s="116"/>
      <c r="N6" s="5"/>
      <c r="O6" s="5"/>
    </row>
    <row r="7" spans="1:15" ht="15" customHeight="1">
      <c r="A7" s="55">
        <v>100</v>
      </c>
      <c r="B7" s="80" t="s">
        <v>33</v>
      </c>
      <c r="C7" s="77">
        <f>H49</f>
        <v>0</v>
      </c>
      <c r="D7" s="78">
        <f>I49</f>
        <v>0</v>
      </c>
      <c r="E7" s="78">
        <f>J49</f>
        <v>0</v>
      </c>
      <c r="F7" s="78" t="e">
        <f t="shared" ref="F7:F30" si="2">E7/$E$30</f>
        <v>#DIV/0!</v>
      </c>
      <c r="G7" s="78">
        <f>K49</f>
        <v>0</v>
      </c>
      <c r="H7" s="79">
        <f t="shared" si="0"/>
        <v>0</v>
      </c>
      <c r="I7" s="79" t="e">
        <f t="shared" si="1"/>
        <v>#DIV/0!</v>
      </c>
      <c r="J7" s="115"/>
      <c r="K7" s="272"/>
      <c r="L7" s="116"/>
      <c r="M7" s="116"/>
      <c r="N7" s="5"/>
      <c r="O7" s="5"/>
    </row>
    <row r="8" spans="1:15" ht="15" customHeight="1">
      <c r="A8" s="55">
        <v>200</v>
      </c>
      <c r="B8" s="80" t="s">
        <v>34</v>
      </c>
      <c r="C8" s="77">
        <f>H57</f>
        <v>0</v>
      </c>
      <c r="D8" s="78">
        <f>I57</f>
        <v>0</v>
      </c>
      <c r="E8" s="78">
        <f>J57</f>
        <v>0</v>
      </c>
      <c r="F8" s="78" t="e">
        <f t="shared" si="2"/>
        <v>#DIV/0!</v>
      </c>
      <c r="G8" s="78">
        <f>K57</f>
        <v>0</v>
      </c>
      <c r="H8" s="79">
        <f t="shared" si="0"/>
        <v>0</v>
      </c>
      <c r="I8" s="79" t="e">
        <f t="shared" si="1"/>
        <v>#DIV/0!</v>
      </c>
      <c r="J8" s="115"/>
      <c r="K8" s="272"/>
      <c r="L8" s="116"/>
      <c r="M8" s="116"/>
      <c r="N8" s="5"/>
      <c r="O8" s="5"/>
    </row>
    <row r="9" spans="1:15" ht="15" customHeight="1">
      <c r="A9" s="55">
        <v>400</v>
      </c>
      <c r="B9" s="80" t="s">
        <v>35</v>
      </c>
      <c r="C9" s="77">
        <f>H63</f>
        <v>0</v>
      </c>
      <c r="D9" s="78">
        <f>I63</f>
        <v>0</v>
      </c>
      <c r="E9" s="78">
        <f>J63</f>
        <v>0</v>
      </c>
      <c r="F9" s="78" t="e">
        <f t="shared" si="2"/>
        <v>#DIV/0!</v>
      </c>
      <c r="G9" s="78">
        <f>K63</f>
        <v>0</v>
      </c>
      <c r="H9" s="79">
        <f t="shared" si="0"/>
        <v>0</v>
      </c>
      <c r="I9" s="79" t="e">
        <f t="shared" si="1"/>
        <v>#DIV/0!</v>
      </c>
      <c r="J9" s="115"/>
      <c r="K9" s="272"/>
      <c r="L9" s="116"/>
      <c r="M9" s="116"/>
      <c r="N9" s="5"/>
      <c r="O9" s="5"/>
    </row>
    <row r="10" spans="1:15" ht="15.75" customHeight="1">
      <c r="A10" s="55">
        <v>500</v>
      </c>
      <c r="B10" s="81" t="s">
        <v>36</v>
      </c>
      <c r="C10" s="82">
        <f>H72</f>
        <v>0</v>
      </c>
      <c r="D10" s="83">
        <f>I72</f>
        <v>0</v>
      </c>
      <c r="E10" s="83">
        <f>J72</f>
        <v>0</v>
      </c>
      <c r="F10" s="83" t="e">
        <f t="shared" si="2"/>
        <v>#DIV/0!</v>
      </c>
      <c r="G10" s="83">
        <f>K72</f>
        <v>0</v>
      </c>
      <c r="H10" s="79">
        <f t="shared" si="0"/>
        <v>0</v>
      </c>
      <c r="I10" s="79" t="e">
        <f t="shared" si="1"/>
        <v>#DIV/0!</v>
      </c>
      <c r="J10" s="115"/>
      <c r="K10" s="272"/>
      <c r="L10" s="116"/>
      <c r="M10" s="116"/>
      <c r="N10" s="5"/>
      <c r="O10" s="5"/>
    </row>
    <row r="11" spans="1:15" ht="15" customHeight="1">
      <c r="A11" s="55">
        <v>600</v>
      </c>
      <c r="B11" s="84" t="s">
        <v>37</v>
      </c>
      <c r="C11" s="85">
        <f>H84</f>
        <v>0</v>
      </c>
      <c r="D11" s="86">
        <f>I84</f>
        <v>0</v>
      </c>
      <c r="E11" s="86">
        <f>J84</f>
        <v>0</v>
      </c>
      <c r="F11" s="86" t="e">
        <f t="shared" si="2"/>
        <v>#DIV/0!</v>
      </c>
      <c r="G11" s="86">
        <f>K84</f>
        <v>0</v>
      </c>
      <c r="H11" s="87">
        <f t="shared" si="0"/>
        <v>0</v>
      </c>
      <c r="I11" s="87" t="e">
        <f t="shared" si="1"/>
        <v>#DIV/0!</v>
      </c>
      <c r="J11" s="115"/>
      <c r="K11" s="272"/>
      <c r="L11" s="116"/>
      <c r="M11" s="116"/>
      <c r="N11" s="5"/>
      <c r="O11" s="5"/>
    </row>
    <row r="12" spans="1:15" ht="15" customHeight="1">
      <c r="A12" s="55">
        <v>700</v>
      </c>
      <c r="B12" s="80" t="s">
        <v>38</v>
      </c>
      <c r="C12" s="77">
        <f>H95</f>
        <v>0</v>
      </c>
      <c r="D12" s="78">
        <f>I95</f>
        <v>0</v>
      </c>
      <c r="E12" s="78">
        <f>J95</f>
        <v>0</v>
      </c>
      <c r="F12" s="78" t="e">
        <f t="shared" si="2"/>
        <v>#DIV/0!</v>
      </c>
      <c r="G12" s="78">
        <f>K95</f>
        <v>0</v>
      </c>
      <c r="H12" s="79">
        <f t="shared" si="0"/>
        <v>0</v>
      </c>
      <c r="I12" s="79" t="e">
        <f t="shared" si="1"/>
        <v>#DIV/0!</v>
      </c>
      <c r="J12" s="115"/>
      <c r="K12" s="272"/>
      <c r="L12" s="116"/>
      <c r="M12" s="116"/>
      <c r="N12" s="36"/>
      <c r="O12" s="5"/>
    </row>
    <row r="13" spans="1:15" ht="15.75" customHeight="1" thickBot="1">
      <c r="A13" s="55">
        <v>900</v>
      </c>
      <c r="B13" s="80" t="s">
        <v>39</v>
      </c>
      <c r="C13" s="77">
        <f>H102</f>
        <v>0</v>
      </c>
      <c r="D13" s="78">
        <f>I102</f>
        <v>0</v>
      </c>
      <c r="E13" s="78">
        <f>J102</f>
        <v>0</v>
      </c>
      <c r="F13" s="78" t="e">
        <f t="shared" si="2"/>
        <v>#DIV/0!</v>
      </c>
      <c r="G13" s="78">
        <f>K102</f>
        <v>0</v>
      </c>
      <c r="H13" s="79">
        <f t="shared" si="0"/>
        <v>0</v>
      </c>
      <c r="I13" s="79" t="e">
        <f t="shared" si="1"/>
        <v>#DIV/0!</v>
      </c>
      <c r="J13" s="117"/>
      <c r="K13" s="273"/>
      <c r="L13" s="118"/>
      <c r="M13" s="116"/>
      <c r="N13" s="5"/>
      <c r="O13" s="5"/>
    </row>
    <row r="14" spans="1:15" ht="15.75" customHeight="1" thickBot="1">
      <c r="A14" s="55">
        <v>1500</v>
      </c>
      <c r="B14" s="80" t="s">
        <v>40</v>
      </c>
      <c r="C14" s="77">
        <f>H110</f>
        <v>0</v>
      </c>
      <c r="D14" s="78">
        <f>I110</f>
        <v>0</v>
      </c>
      <c r="E14" s="78">
        <f>J110</f>
        <v>0</v>
      </c>
      <c r="F14" s="78" t="e">
        <f t="shared" si="2"/>
        <v>#DIV/0!</v>
      </c>
      <c r="G14" s="78">
        <f>K110</f>
        <v>0</v>
      </c>
      <c r="H14" s="79">
        <f t="shared" si="0"/>
        <v>0</v>
      </c>
      <c r="I14" s="79" t="e">
        <f t="shared" si="1"/>
        <v>#DIV/0!</v>
      </c>
      <c r="J14" s="119" t="s">
        <v>151</v>
      </c>
      <c r="K14" s="274"/>
      <c r="L14" s="120"/>
      <c r="M14" s="116"/>
      <c r="N14" s="5"/>
      <c r="O14" s="5"/>
    </row>
    <row r="15" spans="1:15" ht="15.75" customHeight="1" thickBot="1">
      <c r="A15" s="55">
        <v>1600</v>
      </c>
      <c r="B15" s="80" t="s">
        <v>41</v>
      </c>
      <c r="C15" s="77">
        <f>H117</f>
        <v>0</v>
      </c>
      <c r="D15" s="78">
        <f>I117</f>
        <v>0</v>
      </c>
      <c r="E15" s="78">
        <f>J117</f>
        <v>0</v>
      </c>
      <c r="F15" s="78" t="e">
        <f t="shared" si="2"/>
        <v>#DIV/0!</v>
      </c>
      <c r="G15" s="78">
        <f>K117</f>
        <v>0</v>
      </c>
      <c r="H15" s="79">
        <f t="shared" si="0"/>
        <v>0</v>
      </c>
      <c r="I15" s="79" t="e">
        <f t="shared" ref="I15:I24" si="3">100*G15/E15</f>
        <v>#DIV/0!</v>
      </c>
      <c r="J15" s="119" t="s">
        <v>152</v>
      </c>
      <c r="K15" s="274"/>
      <c r="L15" s="120"/>
      <c r="M15" s="116"/>
      <c r="N15" s="5"/>
      <c r="O15" s="5"/>
    </row>
    <row r="16" spans="1:15" ht="15" customHeight="1">
      <c r="A16" s="55">
        <v>1700</v>
      </c>
      <c r="B16" s="80" t="s">
        <v>42</v>
      </c>
      <c r="C16" s="77">
        <f>H129</f>
        <v>0</v>
      </c>
      <c r="D16" s="78">
        <f>I129</f>
        <v>0</v>
      </c>
      <c r="E16" s="78">
        <f>J129</f>
        <v>0</v>
      </c>
      <c r="F16" s="78" t="e">
        <f t="shared" si="2"/>
        <v>#DIV/0!</v>
      </c>
      <c r="G16" s="78">
        <f>K129</f>
        <v>0</v>
      </c>
      <c r="H16" s="79">
        <f t="shared" si="0"/>
        <v>0</v>
      </c>
      <c r="I16" s="79" t="e">
        <f t="shared" si="3"/>
        <v>#DIV/0!</v>
      </c>
      <c r="J16" s="121"/>
      <c r="K16" s="275"/>
      <c r="L16" s="121"/>
      <c r="M16" s="116"/>
      <c r="N16" s="5"/>
      <c r="O16" s="5"/>
    </row>
    <row r="17" spans="1:15" ht="15.75" customHeight="1">
      <c r="A17" s="55">
        <v>1800</v>
      </c>
      <c r="B17" s="80" t="s">
        <v>43</v>
      </c>
      <c r="C17" s="77">
        <f>H137</f>
        <v>0</v>
      </c>
      <c r="D17" s="78">
        <f>I137</f>
        <v>0</v>
      </c>
      <c r="E17" s="78">
        <f>J137</f>
        <v>0</v>
      </c>
      <c r="F17" s="78" t="e">
        <f t="shared" si="2"/>
        <v>#DIV/0!</v>
      </c>
      <c r="G17" s="78">
        <f>K137</f>
        <v>0</v>
      </c>
      <c r="H17" s="79">
        <f t="shared" si="0"/>
        <v>0</v>
      </c>
      <c r="I17" s="79" t="e">
        <f t="shared" si="3"/>
        <v>#DIV/0!</v>
      </c>
      <c r="J17" s="115"/>
      <c r="K17" s="272"/>
      <c r="L17" s="122" t="s">
        <v>147</v>
      </c>
      <c r="M17" s="123" t="s">
        <v>146</v>
      </c>
      <c r="N17" s="9"/>
      <c r="O17" s="5"/>
    </row>
    <row r="18" spans="1:15" ht="15" customHeight="1">
      <c r="A18" s="55">
        <v>2000</v>
      </c>
      <c r="B18" s="80" t="s">
        <v>44</v>
      </c>
      <c r="C18" s="77">
        <f>H143</f>
        <v>0</v>
      </c>
      <c r="D18" s="78">
        <f>I143</f>
        <v>0</v>
      </c>
      <c r="E18" s="78">
        <f>J143</f>
        <v>0</v>
      </c>
      <c r="F18" s="78" t="e">
        <f t="shared" si="2"/>
        <v>#DIV/0!</v>
      </c>
      <c r="G18" s="78">
        <f>K143</f>
        <v>0</v>
      </c>
      <c r="H18" s="79">
        <f t="shared" si="0"/>
        <v>0</v>
      </c>
      <c r="I18" s="79" t="e">
        <f t="shared" si="3"/>
        <v>#DIV/0!</v>
      </c>
      <c r="J18" s="124" t="s">
        <v>142</v>
      </c>
      <c r="K18" s="276"/>
      <c r="L18" s="125"/>
      <c r="M18" s="112"/>
      <c r="N18" s="9"/>
      <c r="O18" s="5"/>
    </row>
    <row r="19" spans="1:15" ht="15" customHeight="1">
      <c r="A19" s="55">
        <v>2100</v>
      </c>
      <c r="B19" s="80" t="s">
        <v>45</v>
      </c>
      <c r="C19" s="77">
        <f>H151</f>
        <v>0</v>
      </c>
      <c r="D19" s="78">
        <f>I151</f>
        <v>0</v>
      </c>
      <c r="E19" s="78">
        <f>J151</f>
        <v>0</v>
      </c>
      <c r="F19" s="78" t="e">
        <f t="shared" si="2"/>
        <v>#DIV/0!</v>
      </c>
      <c r="G19" s="78">
        <f>K151</f>
        <v>0</v>
      </c>
      <c r="H19" s="79">
        <f t="shared" si="0"/>
        <v>0</v>
      </c>
      <c r="I19" s="79" t="e">
        <f t="shared" si="3"/>
        <v>#DIV/0!</v>
      </c>
      <c r="J19" s="124" t="s">
        <v>141</v>
      </c>
      <c r="K19" s="276"/>
      <c r="L19" s="125"/>
      <c r="M19" s="112"/>
      <c r="N19" s="9"/>
      <c r="O19" s="5"/>
    </row>
    <row r="20" spans="1:15" ht="15" customHeight="1">
      <c r="A20" s="55">
        <v>2200</v>
      </c>
      <c r="B20" s="80" t="s">
        <v>46</v>
      </c>
      <c r="C20" s="77">
        <f>H158</f>
        <v>0</v>
      </c>
      <c r="D20" s="78">
        <f>I158</f>
        <v>0</v>
      </c>
      <c r="E20" s="78">
        <f>J158</f>
        <v>0</v>
      </c>
      <c r="F20" s="78" t="e">
        <f t="shared" si="2"/>
        <v>#DIV/0!</v>
      </c>
      <c r="G20" s="78">
        <f>K158</f>
        <v>0</v>
      </c>
      <c r="H20" s="79">
        <f t="shared" si="0"/>
        <v>0</v>
      </c>
      <c r="I20" s="79" t="e">
        <f t="shared" si="3"/>
        <v>#DIV/0!</v>
      </c>
      <c r="J20" s="124" t="s">
        <v>140</v>
      </c>
      <c r="K20" s="276"/>
      <c r="L20" s="125"/>
      <c r="M20" s="112"/>
      <c r="N20" s="9"/>
      <c r="O20" s="5"/>
    </row>
    <row r="21" spans="1:15" ht="15" customHeight="1">
      <c r="A21" s="55">
        <v>2300</v>
      </c>
      <c r="B21" s="80" t="s">
        <v>47</v>
      </c>
      <c r="C21" s="77">
        <f>H164</f>
        <v>0</v>
      </c>
      <c r="D21" s="78">
        <f>I164</f>
        <v>0</v>
      </c>
      <c r="E21" s="78">
        <f>J164</f>
        <v>0</v>
      </c>
      <c r="F21" s="78" t="e">
        <f t="shared" si="2"/>
        <v>#DIV/0!</v>
      </c>
      <c r="G21" s="78">
        <f>K164</f>
        <v>0</v>
      </c>
      <c r="H21" s="79">
        <f t="shared" si="0"/>
        <v>0</v>
      </c>
      <c r="I21" s="79" t="e">
        <f t="shared" si="3"/>
        <v>#DIV/0!</v>
      </c>
      <c r="J21" s="132" t="s">
        <v>139</v>
      </c>
      <c r="K21" s="277"/>
      <c r="L21" s="113">
        <f>L18+L19+L20</f>
        <v>0</v>
      </c>
      <c r="M21" s="113">
        <f>M18+M19+M20</f>
        <v>0</v>
      </c>
      <c r="N21" s="9"/>
      <c r="O21" s="5"/>
    </row>
    <row r="22" spans="1:15" ht="15" customHeight="1">
      <c r="A22" s="55">
        <v>2400</v>
      </c>
      <c r="B22" s="88" t="s">
        <v>48</v>
      </c>
      <c r="C22" s="77">
        <f>H170</f>
        <v>0</v>
      </c>
      <c r="D22" s="78">
        <f>I170</f>
        <v>0</v>
      </c>
      <c r="E22" s="78">
        <f>J170</f>
        <v>0</v>
      </c>
      <c r="F22" s="78" t="e">
        <f t="shared" si="2"/>
        <v>#DIV/0!</v>
      </c>
      <c r="G22" s="78">
        <f>K170</f>
        <v>0</v>
      </c>
      <c r="H22" s="79">
        <f t="shared" si="0"/>
        <v>0</v>
      </c>
      <c r="I22" s="79" t="e">
        <f t="shared" si="3"/>
        <v>#DIV/0!</v>
      </c>
      <c r="J22" s="126" t="s">
        <v>138</v>
      </c>
      <c r="K22" s="278"/>
      <c r="L22" s="127"/>
      <c r="M22" s="112"/>
      <c r="N22" s="9"/>
      <c r="O22" s="5"/>
    </row>
    <row r="23" spans="1:15" ht="15" customHeight="1">
      <c r="A23" s="55">
        <v>2600</v>
      </c>
      <c r="B23" s="80" t="s">
        <v>49</v>
      </c>
      <c r="C23" s="77">
        <f>H177</f>
        <v>0</v>
      </c>
      <c r="D23" s="78">
        <f>I177</f>
        <v>0</v>
      </c>
      <c r="E23" s="78">
        <f>J177</f>
        <v>0</v>
      </c>
      <c r="F23" s="78" t="e">
        <f t="shared" si="2"/>
        <v>#DIV/0!</v>
      </c>
      <c r="G23" s="78">
        <f>K177</f>
        <v>0</v>
      </c>
      <c r="H23" s="79">
        <f t="shared" si="0"/>
        <v>0</v>
      </c>
      <c r="I23" s="79" t="e">
        <f t="shared" si="3"/>
        <v>#DIV/0!</v>
      </c>
      <c r="J23" s="126" t="s">
        <v>137</v>
      </c>
      <c r="K23" s="278"/>
      <c r="L23" s="127"/>
      <c r="M23" s="112"/>
      <c r="N23" s="9"/>
      <c r="O23" s="5"/>
    </row>
    <row r="24" spans="1:15" ht="15" customHeight="1">
      <c r="A24" s="55">
        <v>2700</v>
      </c>
      <c r="B24" s="89" t="s">
        <v>72</v>
      </c>
      <c r="C24" s="77">
        <f>H188</f>
        <v>0</v>
      </c>
      <c r="D24" s="78">
        <f>I188</f>
        <v>0</v>
      </c>
      <c r="E24" s="78">
        <f>J188</f>
        <v>0</v>
      </c>
      <c r="F24" s="78" t="e">
        <f t="shared" si="2"/>
        <v>#DIV/0!</v>
      </c>
      <c r="G24" s="78">
        <f>K188</f>
        <v>0</v>
      </c>
      <c r="H24" s="79">
        <f t="shared" si="0"/>
        <v>0</v>
      </c>
      <c r="I24" s="79" t="e">
        <f t="shared" si="3"/>
        <v>#DIV/0!</v>
      </c>
      <c r="J24" s="126" t="s">
        <v>136</v>
      </c>
      <c r="K24" s="278"/>
      <c r="L24" s="127"/>
      <c r="M24" s="112"/>
      <c r="N24" s="9"/>
      <c r="O24" s="5"/>
    </row>
    <row r="25" spans="1:15" ht="15.75" customHeight="1" thickBot="1">
      <c r="A25" s="55"/>
      <c r="B25" s="56"/>
      <c r="C25" s="90" t="s">
        <v>73</v>
      </c>
      <c r="D25" s="91" t="s">
        <v>122</v>
      </c>
      <c r="E25" s="91" t="s">
        <v>123</v>
      </c>
      <c r="F25" s="78"/>
      <c r="G25" s="92"/>
      <c r="H25" s="79"/>
      <c r="I25" s="79"/>
      <c r="J25" s="126" t="s">
        <v>135</v>
      </c>
      <c r="K25" s="278"/>
      <c r="L25" s="127"/>
      <c r="M25" s="112"/>
      <c r="N25" s="9"/>
      <c r="O25" s="5"/>
    </row>
    <row r="26" spans="1:15" ht="15.75" customHeight="1" thickBot="1">
      <c r="A26" s="55"/>
      <c r="B26" s="93" t="s">
        <v>74</v>
      </c>
      <c r="C26" s="94">
        <f>SUM(C6:C10)</f>
        <v>0</v>
      </c>
      <c r="D26" s="95">
        <f>SUM(D6:D10)</f>
        <v>0</v>
      </c>
      <c r="E26" s="95">
        <f>SUM(E6:E10)</f>
        <v>0</v>
      </c>
      <c r="F26" s="96" t="e">
        <f t="shared" si="2"/>
        <v>#DIV/0!</v>
      </c>
      <c r="G26" s="95">
        <f>SUM(G6:G10)</f>
        <v>0</v>
      </c>
      <c r="H26" s="97">
        <f>G26-E26</f>
        <v>0</v>
      </c>
      <c r="I26" s="97" t="e">
        <f>100*G26/E26</f>
        <v>#DIV/0!</v>
      </c>
      <c r="J26" s="128" t="s">
        <v>75</v>
      </c>
      <c r="K26" s="278"/>
      <c r="L26" s="127"/>
      <c r="M26" s="112"/>
      <c r="N26" s="9"/>
      <c r="O26" s="5"/>
    </row>
    <row r="27" spans="1:15" ht="15.75" customHeight="1" thickBot="1">
      <c r="A27" s="55"/>
      <c r="B27" s="98" t="s">
        <v>76</v>
      </c>
      <c r="C27" s="99">
        <f>SUM(C11:C24)</f>
        <v>0</v>
      </c>
      <c r="D27" s="99">
        <f>SUM(D11:D24)</f>
        <v>0</v>
      </c>
      <c r="E27" s="100">
        <f>SUM(E11:E24)</f>
        <v>0</v>
      </c>
      <c r="F27" s="86" t="e">
        <f t="shared" si="2"/>
        <v>#DIV/0!</v>
      </c>
      <c r="G27" s="100">
        <f>SUM(G11:G24)</f>
        <v>0</v>
      </c>
      <c r="H27" s="87">
        <f>G27-E27</f>
        <v>0</v>
      </c>
      <c r="I27" s="87" t="e">
        <f>100*G27/E27</f>
        <v>#DIV/0!</v>
      </c>
      <c r="J27" s="128" t="s">
        <v>77</v>
      </c>
      <c r="K27" s="278"/>
      <c r="L27" s="127"/>
      <c r="M27" s="112"/>
      <c r="N27" s="9"/>
      <c r="O27" s="5"/>
    </row>
    <row r="28" spans="1:15" ht="15.75" customHeight="1" thickBot="1">
      <c r="A28" s="55"/>
      <c r="B28" s="101" t="s">
        <v>78</v>
      </c>
      <c r="C28" s="102">
        <f>E28-D28</f>
        <v>0</v>
      </c>
      <c r="D28" s="102">
        <v>0</v>
      </c>
      <c r="E28" s="102">
        <f>((E27+E26))*0.1</f>
        <v>0</v>
      </c>
      <c r="F28" s="78" t="e">
        <f t="shared" si="2"/>
        <v>#DIV/0!</v>
      </c>
      <c r="G28" s="102"/>
      <c r="H28" s="79"/>
      <c r="I28" s="79"/>
      <c r="J28" s="128" t="s">
        <v>79</v>
      </c>
      <c r="K28" s="278"/>
      <c r="L28" s="127"/>
      <c r="M28" s="112"/>
      <c r="N28" s="9"/>
      <c r="O28" s="5"/>
    </row>
    <row r="29" spans="1:15" ht="15.75" customHeight="1" thickBot="1">
      <c r="A29" s="55"/>
      <c r="B29" s="103" t="s">
        <v>80</v>
      </c>
      <c r="C29" s="104">
        <f>E29-D29</f>
        <v>0</v>
      </c>
      <c r="D29" s="104"/>
      <c r="E29" s="104">
        <f>((E26+E27)*0.075)</f>
        <v>0</v>
      </c>
      <c r="F29" s="105" t="e">
        <f t="shared" si="2"/>
        <v>#DIV/0!</v>
      </c>
      <c r="G29" s="104">
        <f>E29</f>
        <v>0</v>
      </c>
      <c r="H29" s="106">
        <f>G29-E29</f>
        <v>0</v>
      </c>
      <c r="I29" s="106" t="e">
        <f>100*G29/E29</f>
        <v>#DIV/0!</v>
      </c>
      <c r="J29" s="129" t="s">
        <v>148</v>
      </c>
      <c r="K29" s="279"/>
      <c r="L29" s="130"/>
      <c r="M29" s="131"/>
      <c r="N29" s="9"/>
      <c r="O29" s="5"/>
    </row>
    <row r="30" spans="1:15" ht="15.75" customHeight="1" thickTop="1" thickBot="1">
      <c r="A30" s="55"/>
      <c r="B30" s="107" t="s">
        <v>81</v>
      </c>
      <c r="C30" s="108">
        <f>C29+C28+C27+C26</f>
        <v>0</v>
      </c>
      <c r="D30" s="108">
        <f>SUM(D26:D29)</f>
        <v>0</v>
      </c>
      <c r="E30" s="108">
        <f>E29+E28+E27+E26</f>
        <v>0</v>
      </c>
      <c r="F30" s="109" t="e">
        <f t="shared" si="2"/>
        <v>#DIV/0!</v>
      </c>
      <c r="G30" s="108">
        <f>G29+G28+G27+G26</f>
        <v>0</v>
      </c>
      <c r="H30" s="110">
        <f>E30-G30</f>
        <v>0</v>
      </c>
      <c r="I30" s="111" t="e">
        <f>100*G30/E30</f>
        <v>#DIV/0!</v>
      </c>
      <c r="J30" s="133" t="s">
        <v>82</v>
      </c>
      <c r="K30" s="280"/>
      <c r="L30" s="114">
        <f>SUM(L21:L29)</f>
        <v>0</v>
      </c>
      <c r="M30" s="114">
        <f>SUM(M21:M29)</f>
        <v>0</v>
      </c>
      <c r="N30" s="9"/>
      <c r="O30" s="5"/>
    </row>
    <row r="31" spans="1:15" ht="15" customHeight="1" thickTop="1">
      <c r="A31" s="45"/>
      <c r="B31" s="44"/>
      <c r="C31" s="43"/>
      <c r="D31" s="43"/>
      <c r="E31" s="43"/>
      <c r="F31" s="43"/>
      <c r="G31" s="43"/>
      <c r="H31" s="42"/>
      <c r="I31" s="41" t="s">
        <v>83</v>
      </c>
      <c r="J31" s="134"/>
      <c r="K31" s="281"/>
      <c r="L31" s="302">
        <f>L30-E30</f>
        <v>0</v>
      </c>
      <c r="M31" s="302">
        <f>M30-G30</f>
        <v>0</v>
      </c>
      <c r="N31" s="38"/>
    </row>
    <row r="32" spans="1:15" ht="15" customHeight="1">
      <c r="A32" s="4"/>
      <c r="B32" s="10"/>
      <c r="C32" s="5"/>
      <c r="D32" s="5"/>
      <c r="E32" s="5"/>
      <c r="F32" s="5"/>
      <c r="G32" s="5"/>
      <c r="H32" s="5"/>
      <c r="I32" s="5"/>
      <c r="J32" s="5"/>
      <c r="K32" s="282"/>
      <c r="L32" s="9"/>
      <c r="M32" s="5"/>
      <c r="N32" s="38"/>
    </row>
    <row r="33" spans="1:15" ht="15" customHeight="1">
      <c r="A33" s="4"/>
      <c r="B33" s="11"/>
      <c r="C33" s="8"/>
      <c r="D33" s="8"/>
      <c r="E33" s="8"/>
      <c r="F33" s="8"/>
      <c r="G33" s="8"/>
      <c r="H33" s="12"/>
      <c r="I33" s="12"/>
      <c r="J33" s="12"/>
      <c r="K33" s="282"/>
      <c r="L33" s="9"/>
      <c r="M33" s="5"/>
      <c r="N33" s="38"/>
    </row>
    <row r="34" spans="1:15" ht="15" customHeight="1">
      <c r="A34" s="13">
        <v>0</v>
      </c>
      <c r="B34" s="182" t="s">
        <v>84</v>
      </c>
      <c r="C34" s="135" t="s">
        <v>85</v>
      </c>
      <c r="D34" s="135" t="s">
        <v>86</v>
      </c>
      <c r="E34" s="135" t="s">
        <v>87</v>
      </c>
      <c r="F34" s="135" t="s">
        <v>88</v>
      </c>
      <c r="G34" s="135"/>
      <c r="H34" s="150" t="s">
        <v>73</v>
      </c>
      <c r="I34" s="135" t="s">
        <v>89</v>
      </c>
      <c r="J34" s="171" t="s">
        <v>123</v>
      </c>
      <c r="K34" s="283" t="s">
        <v>90</v>
      </c>
      <c r="L34" s="9"/>
      <c r="M34" s="5"/>
      <c r="N34" s="38"/>
    </row>
    <row r="35" spans="1:15" ht="15" customHeight="1">
      <c r="A35" s="4"/>
      <c r="B35" s="183"/>
      <c r="C35" s="135" t="s">
        <v>0</v>
      </c>
      <c r="D35" s="135" t="s">
        <v>1</v>
      </c>
      <c r="E35" s="135" t="s">
        <v>87</v>
      </c>
      <c r="F35" s="135" t="s">
        <v>2</v>
      </c>
      <c r="G35" s="135"/>
      <c r="H35" s="150" t="s">
        <v>29</v>
      </c>
      <c r="I35" s="135" t="s">
        <v>30</v>
      </c>
      <c r="J35" s="171" t="s">
        <v>31</v>
      </c>
      <c r="K35" s="284"/>
      <c r="L35" s="9"/>
      <c r="M35" s="5"/>
      <c r="N35" s="38"/>
    </row>
    <row r="36" spans="1:15" ht="15" customHeight="1">
      <c r="A36" s="14">
        <v>1</v>
      </c>
      <c r="B36" s="184" t="s">
        <v>3</v>
      </c>
      <c r="C36" s="136"/>
      <c r="D36" s="185"/>
      <c r="E36" s="136"/>
      <c r="F36" s="136"/>
      <c r="G36" s="136"/>
      <c r="H36" s="151">
        <f>(C36*E36*F36)-I36</f>
        <v>0</v>
      </c>
      <c r="I36" s="136"/>
      <c r="J36" s="172">
        <f>SUM(E36*F36)*C36</f>
        <v>0</v>
      </c>
      <c r="K36" s="284"/>
      <c r="L36" s="9"/>
      <c r="M36" s="5"/>
      <c r="N36" s="38"/>
    </row>
    <row r="37" spans="1:15" ht="15" customHeight="1">
      <c r="A37" s="14">
        <v>2</v>
      </c>
      <c r="B37" s="184" t="s">
        <v>58</v>
      </c>
      <c r="C37" s="136"/>
      <c r="D37" s="186"/>
      <c r="E37" s="136"/>
      <c r="F37" s="136"/>
      <c r="G37" s="136"/>
      <c r="H37" s="151">
        <f>(C37*E37*F37)-I37</f>
        <v>0</v>
      </c>
      <c r="I37" s="136"/>
      <c r="J37" s="172">
        <f>SUM(E37*F37)*C37</f>
        <v>0</v>
      </c>
      <c r="K37" s="284"/>
      <c r="L37" s="9"/>
      <c r="M37" s="5"/>
      <c r="N37" s="38"/>
    </row>
    <row r="38" spans="1:15" ht="15" customHeight="1">
      <c r="A38" s="14">
        <v>3</v>
      </c>
      <c r="B38" s="184" t="s">
        <v>91</v>
      </c>
      <c r="C38" s="136"/>
      <c r="D38" s="186"/>
      <c r="E38" s="136"/>
      <c r="F38" s="136"/>
      <c r="G38" s="136"/>
      <c r="H38" s="151">
        <f>(C38*E38*F38)-I38</f>
        <v>0</v>
      </c>
      <c r="I38" s="136"/>
      <c r="J38" s="172">
        <f>SUM(E38*F38)*C38</f>
        <v>0</v>
      </c>
      <c r="K38" s="284"/>
      <c r="L38" s="9"/>
      <c r="M38" s="5"/>
      <c r="N38" s="38"/>
    </row>
    <row r="39" spans="1:15" ht="15" customHeight="1">
      <c r="A39" s="14">
        <v>4</v>
      </c>
      <c r="B39" s="184" t="s">
        <v>92</v>
      </c>
      <c r="C39" s="136"/>
      <c r="D39" s="186"/>
      <c r="E39" s="136"/>
      <c r="F39" s="136"/>
      <c r="G39" s="136"/>
      <c r="H39" s="151">
        <f>(C39*E39*F39)-I39</f>
        <v>0</v>
      </c>
      <c r="I39" s="136"/>
      <c r="J39" s="172">
        <f>SUM(E39*F39)*C39</f>
        <v>0</v>
      </c>
      <c r="K39" s="284"/>
      <c r="L39" s="9"/>
      <c r="M39" s="5"/>
      <c r="N39" s="38"/>
    </row>
    <row r="40" spans="1:15" ht="15.75" customHeight="1" thickBot="1">
      <c r="A40" s="14">
        <v>5</v>
      </c>
      <c r="B40" s="184" t="s">
        <v>93</v>
      </c>
      <c r="C40" s="136"/>
      <c r="D40" s="186"/>
      <c r="E40" s="137"/>
      <c r="F40" s="137"/>
      <c r="G40" s="137"/>
      <c r="H40" s="152">
        <f>(C40*E40*F40)-I40</f>
        <v>0</v>
      </c>
      <c r="I40" s="137"/>
      <c r="J40" s="173">
        <f>SUM(E40*F40)*C40</f>
        <v>0</v>
      </c>
      <c r="K40" s="300"/>
      <c r="L40" s="9"/>
      <c r="M40" s="5"/>
      <c r="N40" s="38"/>
    </row>
    <row r="41" spans="1:15" ht="15.75" customHeight="1" thickBot="1">
      <c r="A41" s="4"/>
      <c r="B41" s="187"/>
      <c r="C41" s="188"/>
      <c r="D41" s="189"/>
      <c r="E41" s="190" t="s">
        <v>94</v>
      </c>
      <c r="F41" s="191" t="s">
        <v>95</v>
      </c>
      <c r="G41" s="191"/>
      <c r="H41" s="153">
        <f>SUM(H36:H40)</f>
        <v>0</v>
      </c>
      <c r="I41" s="153">
        <f t="shared" ref="I41:K41" si="4">SUM(I36:I40)</f>
        <v>0</v>
      </c>
      <c r="J41" s="153">
        <f t="shared" si="4"/>
        <v>0</v>
      </c>
      <c r="K41" s="153">
        <f t="shared" si="4"/>
        <v>0</v>
      </c>
      <c r="L41" s="9"/>
      <c r="M41" s="5"/>
      <c r="N41" s="38"/>
    </row>
    <row r="42" spans="1:15" ht="15" customHeight="1">
      <c r="A42" s="4"/>
      <c r="B42" s="192"/>
      <c r="C42" s="193"/>
      <c r="D42" s="194"/>
      <c r="E42" s="139"/>
      <c r="F42" s="139"/>
      <c r="G42" s="139"/>
      <c r="H42" s="154"/>
      <c r="I42" s="139"/>
      <c r="J42" s="154"/>
      <c r="K42" s="284"/>
      <c r="L42" s="9"/>
      <c r="M42" s="5"/>
      <c r="N42" s="38"/>
    </row>
    <row r="43" spans="1:15" ht="15" customHeight="1">
      <c r="A43" s="15">
        <v>100</v>
      </c>
      <c r="B43" s="182" t="s">
        <v>96</v>
      </c>
      <c r="C43" s="135" t="s">
        <v>85</v>
      </c>
      <c r="D43" s="135" t="s">
        <v>86</v>
      </c>
      <c r="E43" s="135" t="s">
        <v>87</v>
      </c>
      <c r="F43" s="135" t="s">
        <v>88</v>
      </c>
      <c r="G43" s="135"/>
      <c r="H43" s="150" t="s">
        <v>73</v>
      </c>
      <c r="I43" s="135" t="s">
        <v>89</v>
      </c>
      <c r="J43" s="171" t="s">
        <v>123</v>
      </c>
      <c r="K43" s="285"/>
      <c r="L43" s="9"/>
      <c r="M43" s="5"/>
      <c r="N43" s="38"/>
    </row>
    <row r="44" spans="1:15" ht="15" customHeight="1">
      <c r="A44" s="16"/>
      <c r="B44" s="183"/>
      <c r="C44" s="135" t="s">
        <v>0</v>
      </c>
      <c r="D44" s="135" t="s">
        <v>1</v>
      </c>
      <c r="E44" s="135" t="s">
        <v>87</v>
      </c>
      <c r="F44" s="135" t="s">
        <v>2</v>
      </c>
      <c r="G44" s="135"/>
      <c r="H44" s="150" t="s">
        <v>29</v>
      </c>
      <c r="I44" s="135" t="s">
        <v>30</v>
      </c>
      <c r="J44" s="171" t="s">
        <v>31</v>
      </c>
      <c r="K44" s="285"/>
      <c r="L44" s="9"/>
      <c r="M44" s="5"/>
      <c r="N44" s="38"/>
    </row>
    <row r="45" spans="1:15" ht="15" customHeight="1">
      <c r="A45" s="4">
        <v>103</v>
      </c>
      <c r="B45" s="195" t="s">
        <v>97</v>
      </c>
      <c r="C45" s="136"/>
      <c r="D45" s="186"/>
      <c r="E45" s="136"/>
      <c r="F45" s="136"/>
      <c r="G45" s="136"/>
      <c r="H45" s="151">
        <f>(C45*E45*F45)-I45</f>
        <v>0</v>
      </c>
      <c r="I45" s="136"/>
      <c r="J45" s="172">
        <f>SUM(E45*F45)*C45</f>
        <v>0</v>
      </c>
      <c r="K45" s="286"/>
      <c r="L45" s="9"/>
      <c r="M45" s="5"/>
      <c r="N45" s="38"/>
    </row>
    <row r="46" spans="1:15" ht="15" customHeight="1">
      <c r="A46" s="4">
        <v>102</v>
      </c>
      <c r="B46" s="195" t="s">
        <v>98</v>
      </c>
      <c r="C46" s="136"/>
      <c r="D46" s="186"/>
      <c r="E46" s="136"/>
      <c r="F46" s="136"/>
      <c r="G46" s="136"/>
      <c r="H46" s="151">
        <f>(C46*E46*F46)-I46</f>
        <v>0</v>
      </c>
      <c r="I46" s="136"/>
      <c r="J46" s="172">
        <f>SUM(E46*F46)*C46</f>
        <v>0</v>
      </c>
      <c r="K46" s="284"/>
      <c r="L46" s="9"/>
      <c r="M46" s="5"/>
      <c r="N46" s="38"/>
      <c r="O46" s="37"/>
    </row>
    <row r="47" spans="1:15" ht="15" customHeight="1">
      <c r="A47" s="4">
        <v>104</v>
      </c>
      <c r="B47" s="195" t="s">
        <v>99</v>
      </c>
      <c r="C47" s="136"/>
      <c r="D47" s="186"/>
      <c r="E47" s="136"/>
      <c r="F47" s="136"/>
      <c r="G47" s="136"/>
      <c r="H47" s="151">
        <f>(C47*E47*F47)-I47</f>
        <v>0</v>
      </c>
      <c r="I47" s="136"/>
      <c r="J47" s="172">
        <f>SUM(E47*F47)*C47</f>
        <v>0</v>
      </c>
      <c r="K47" s="284"/>
      <c r="L47" s="9"/>
      <c r="M47" s="5"/>
      <c r="N47" s="38"/>
    </row>
    <row r="48" spans="1:15" ht="15.75" customHeight="1" thickBot="1">
      <c r="A48" s="4">
        <v>105</v>
      </c>
      <c r="B48" s="195" t="s">
        <v>100</v>
      </c>
      <c r="C48" s="136"/>
      <c r="D48" s="186"/>
      <c r="E48" s="137"/>
      <c r="F48" s="137"/>
      <c r="G48" s="145"/>
      <c r="H48" s="151">
        <f>(C48*E48*F48)-I48</f>
        <v>0</v>
      </c>
      <c r="I48" s="137"/>
      <c r="J48" s="173">
        <f>SUM(E48*F48)*C48</f>
        <v>0</v>
      </c>
      <c r="K48" s="284"/>
      <c r="L48" s="9"/>
      <c r="M48" s="5"/>
      <c r="N48" s="38"/>
    </row>
    <row r="49" spans="1:14" ht="15.75" customHeight="1" thickBot="1">
      <c r="A49" s="4"/>
      <c r="B49" s="196"/>
      <c r="C49" s="197"/>
      <c r="D49" s="198"/>
      <c r="E49" s="199">
        <v>100</v>
      </c>
      <c r="F49" s="200" t="s">
        <v>95</v>
      </c>
      <c r="G49" s="200"/>
      <c r="H49" s="153">
        <f>SUM(H45:H48)</f>
        <v>0</v>
      </c>
      <c r="I49" s="138">
        <f>SUM(I45:I48)</f>
        <v>0</v>
      </c>
      <c r="J49" s="174">
        <f>SUM(J45:J48)</f>
        <v>0</v>
      </c>
      <c r="K49" s="174">
        <f>SUM(K45:K48)</f>
        <v>0</v>
      </c>
      <c r="L49" s="9"/>
      <c r="M49" s="5"/>
      <c r="N49" s="38"/>
    </row>
    <row r="50" spans="1:14" ht="15" customHeight="1">
      <c r="A50" s="4"/>
      <c r="B50" s="201"/>
      <c r="C50" s="202"/>
      <c r="D50" s="193"/>
      <c r="E50" s="148"/>
      <c r="F50" s="139"/>
      <c r="G50" s="139"/>
      <c r="H50" s="155"/>
      <c r="I50" s="139"/>
      <c r="J50" s="175"/>
      <c r="K50" s="284"/>
      <c r="L50" s="9"/>
      <c r="M50" s="5"/>
      <c r="N50" s="38"/>
    </row>
    <row r="51" spans="1:14" ht="15" customHeight="1">
      <c r="A51" s="17">
        <v>200</v>
      </c>
      <c r="B51" s="203" t="s">
        <v>134</v>
      </c>
      <c r="C51" s="135" t="s">
        <v>85</v>
      </c>
      <c r="D51" s="135" t="s">
        <v>1</v>
      </c>
      <c r="E51" s="135" t="s">
        <v>87</v>
      </c>
      <c r="F51" s="135" t="s">
        <v>88</v>
      </c>
      <c r="G51" s="135"/>
      <c r="H51" s="150" t="s">
        <v>73</v>
      </c>
      <c r="I51" s="135" t="s">
        <v>89</v>
      </c>
      <c r="J51" s="171" t="s">
        <v>123</v>
      </c>
      <c r="K51" s="284"/>
      <c r="L51" s="9"/>
      <c r="M51" s="5"/>
      <c r="N51" s="38"/>
    </row>
    <row r="52" spans="1:14" ht="15" customHeight="1">
      <c r="A52" s="16"/>
      <c r="B52" s="204" t="s">
        <v>133</v>
      </c>
      <c r="C52" s="135" t="s">
        <v>0</v>
      </c>
      <c r="D52" s="205"/>
      <c r="E52" s="135" t="s">
        <v>87</v>
      </c>
      <c r="F52" s="135" t="s">
        <v>2</v>
      </c>
      <c r="G52" s="135"/>
      <c r="H52" s="150" t="s">
        <v>29</v>
      </c>
      <c r="I52" s="135" t="s">
        <v>30</v>
      </c>
      <c r="J52" s="171" t="s">
        <v>31</v>
      </c>
      <c r="K52" s="284"/>
      <c r="L52" s="9"/>
      <c r="M52" s="5"/>
      <c r="N52" s="38"/>
    </row>
    <row r="53" spans="1:14" ht="15" customHeight="1">
      <c r="A53" s="4">
        <v>201</v>
      </c>
      <c r="B53" s="206" t="s">
        <v>71</v>
      </c>
      <c r="C53" s="136"/>
      <c r="D53" s="186"/>
      <c r="E53" s="136"/>
      <c r="F53" s="136"/>
      <c r="G53" s="136"/>
      <c r="H53" s="151">
        <f>(C53*E53*F53)-I53</f>
        <v>0</v>
      </c>
      <c r="I53" s="136"/>
      <c r="J53" s="172">
        <f>SUM(E53*F53)*C53</f>
        <v>0</v>
      </c>
      <c r="K53" s="288"/>
      <c r="L53" s="9"/>
      <c r="M53" s="5"/>
      <c r="N53" s="38"/>
    </row>
    <row r="54" spans="1:14" ht="15" customHeight="1">
      <c r="A54" s="4">
        <v>202</v>
      </c>
      <c r="B54" s="206" t="s">
        <v>118</v>
      </c>
      <c r="C54" s="136"/>
      <c r="D54" s="186"/>
      <c r="E54" s="136"/>
      <c r="F54" s="136"/>
      <c r="G54" s="136"/>
      <c r="H54" s="151">
        <f>(C54*E54*F54)-I54</f>
        <v>0</v>
      </c>
      <c r="I54" s="136"/>
      <c r="J54" s="172">
        <f>SUM(E54*F54)*C54</f>
        <v>0</v>
      </c>
      <c r="K54" s="284"/>
      <c r="L54" s="9"/>
      <c r="M54" s="5"/>
      <c r="N54" s="38"/>
    </row>
    <row r="55" spans="1:14" ht="15" customHeight="1">
      <c r="A55" s="4">
        <v>203</v>
      </c>
      <c r="B55" s="206" t="s">
        <v>4</v>
      </c>
      <c r="C55" s="136"/>
      <c r="D55" s="186"/>
      <c r="E55" s="136"/>
      <c r="F55" s="136"/>
      <c r="G55" s="136"/>
      <c r="H55" s="151">
        <f>(C55*E55*F55)-I55</f>
        <v>0</v>
      </c>
      <c r="I55" s="136"/>
      <c r="J55" s="172">
        <f>SUM(E55*F55)*C55</f>
        <v>0</v>
      </c>
      <c r="K55" s="284"/>
      <c r="L55" s="9"/>
      <c r="M55" s="5"/>
      <c r="N55" s="38"/>
    </row>
    <row r="56" spans="1:14" ht="15.75" customHeight="1" thickBot="1">
      <c r="A56" s="4">
        <v>203</v>
      </c>
      <c r="B56" s="206" t="s">
        <v>5</v>
      </c>
      <c r="C56" s="136"/>
      <c r="D56" s="186"/>
      <c r="E56" s="137"/>
      <c r="F56" s="137"/>
      <c r="G56" s="137"/>
      <c r="H56" s="152">
        <f>(C56*E56*F56)-I56</f>
        <v>0</v>
      </c>
      <c r="I56" s="137"/>
      <c r="J56" s="173">
        <f>SUM(E56*F56)*C56</f>
        <v>0</v>
      </c>
      <c r="K56" s="284"/>
      <c r="L56" s="9"/>
      <c r="M56" s="5"/>
      <c r="N56" s="38"/>
    </row>
    <row r="57" spans="1:14" ht="15.75" customHeight="1" thickBot="1">
      <c r="A57" s="4"/>
      <c r="B57" s="196"/>
      <c r="C57" s="197"/>
      <c r="D57" s="198"/>
      <c r="E57" s="199">
        <v>200</v>
      </c>
      <c r="F57" s="200" t="s">
        <v>95</v>
      </c>
      <c r="G57" s="200"/>
      <c r="H57" s="153">
        <f>SUM(H53:H56)</f>
        <v>0</v>
      </c>
      <c r="I57" s="153">
        <f t="shared" ref="I57:K57" si="5">SUM(I53:I56)</f>
        <v>0</v>
      </c>
      <c r="J57" s="153">
        <f t="shared" si="5"/>
        <v>0</v>
      </c>
      <c r="K57" s="153">
        <f t="shared" si="5"/>
        <v>0</v>
      </c>
      <c r="L57" s="9"/>
      <c r="M57" s="5"/>
      <c r="N57" s="38"/>
    </row>
    <row r="58" spans="1:14" ht="15" customHeight="1">
      <c r="A58" s="4"/>
      <c r="B58" s="201"/>
      <c r="C58" s="202"/>
      <c r="D58" s="193"/>
      <c r="E58" s="140"/>
      <c r="F58" s="140"/>
      <c r="G58" s="140"/>
      <c r="H58" s="156"/>
      <c r="I58" s="140"/>
      <c r="J58" s="156"/>
      <c r="K58" s="284"/>
      <c r="L58" s="9"/>
      <c r="M58" s="5"/>
      <c r="N58" s="38"/>
    </row>
    <row r="59" spans="1:14" ht="15" customHeight="1">
      <c r="A59" s="18">
        <v>400</v>
      </c>
      <c r="B59" s="203" t="s">
        <v>35</v>
      </c>
      <c r="C59" s="135" t="s">
        <v>85</v>
      </c>
      <c r="D59" s="135" t="s">
        <v>86</v>
      </c>
      <c r="E59" s="135" t="s">
        <v>87</v>
      </c>
      <c r="F59" s="135" t="s">
        <v>88</v>
      </c>
      <c r="G59" s="135"/>
      <c r="H59" s="150" t="s">
        <v>73</v>
      </c>
      <c r="I59" s="135" t="s">
        <v>89</v>
      </c>
      <c r="J59" s="171" t="s">
        <v>123</v>
      </c>
      <c r="K59" s="284"/>
      <c r="L59" s="9"/>
      <c r="M59" s="5"/>
      <c r="N59" s="38"/>
    </row>
    <row r="60" spans="1:14" ht="15" customHeight="1">
      <c r="A60" s="4"/>
      <c r="B60" s="207" t="s">
        <v>6</v>
      </c>
      <c r="C60" s="135" t="s">
        <v>0</v>
      </c>
      <c r="D60" s="135" t="s">
        <v>1</v>
      </c>
      <c r="E60" s="135" t="s">
        <v>87</v>
      </c>
      <c r="F60" s="135" t="s">
        <v>2</v>
      </c>
      <c r="G60" s="135"/>
      <c r="H60" s="150" t="s">
        <v>29</v>
      </c>
      <c r="I60" s="135" t="s">
        <v>30</v>
      </c>
      <c r="J60" s="171" t="s">
        <v>31</v>
      </c>
      <c r="K60" s="284"/>
      <c r="L60" s="9"/>
      <c r="M60" s="5"/>
      <c r="N60" s="38"/>
    </row>
    <row r="61" spans="1:14" ht="15.75" customHeight="1">
      <c r="A61" s="16">
        <v>401</v>
      </c>
      <c r="B61" s="195" t="s">
        <v>7</v>
      </c>
      <c r="C61" s="136"/>
      <c r="D61" s="186"/>
      <c r="E61" s="136"/>
      <c r="F61" s="136"/>
      <c r="G61" s="136"/>
      <c r="H61" s="151">
        <f>(C61*E61*F61)-I61</f>
        <v>0</v>
      </c>
      <c r="I61" s="136"/>
      <c r="J61" s="172">
        <f>SUM(E61*F61)*C61</f>
        <v>0</v>
      </c>
      <c r="K61" s="284"/>
      <c r="L61" s="9"/>
      <c r="M61" s="5"/>
      <c r="N61" s="38"/>
    </row>
    <row r="62" spans="1:14" ht="15.75" customHeight="1" thickBot="1">
      <c r="A62" s="4">
        <v>402</v>
      </c>
      <c r="B62" s="195" t="s">
        <v>8</v>
      </c>
      <c r="C62" s="136"/>
      <c r="D62" s="185"/>
      <c r="E62" s="137"/>
      <c r="F62" s="137"/>
      <c r="G62" s="137"/>
      <c r="H62" s="269">
        <f>(C62*E62*F62)-I62</f>
        <v>0</v>
      </c>
      <c r="I62" s="137"/>
      <c r="J62" s="173">
        <f>SUM(E62*F62)*C62</f>
        <v>0</v>
      </c>
      <c r="K62" s="284"/>
      <c r="L62" s="9"/>
      <c r="M62" s="5"/>
      <c r="N62" s="38"/>
    </row>
    <row r="63" spans="1:14" ht="15.75" customHeight="1" thickBot="1">
      <c r="A63" s="4"/>
      <c r="B63" s="187"/>
      <c r="C63" s="188"/>
      <c r="D63" s="198"/>
      <c r="E63" s="208">
        <v>400</v>
      </c>
      <c r="F63" s="209" t="s">
        <v>95</v>
      </c>
      <c r="G63" s="200"/>
      <c r="H63" s="153">
        <f>SUM(H61:H62)</f>
        <v>0</v>
      </c>
      <c r="I63" s="138">
        <f>SUM(I61:I62)</f>
        <v>0</v>
      </c>
      <c r="J63" s="174">
        <f>SUM(J61:J62)</f>
        <v>0</v>
      </c>
      <c r="K63" s="287">
        <f>SUM(K61:K62)</f>
        <v>0</v>
      </c>
      <c r="L63" s="9"/>
      <c r="M63" s="5"/>
      <c r="N63" s="38"/>
    </row>
    <row r="64" spans="1:14" ht="15" customHeight="1">
      <c r="A64" s="4"/>
      <c r="B64" s="210"/>
      <c r="C64" s="202"/>
      <c r="D64" s="202"/>
      <c r="E64" s="148"/>
      <c r="F64" s="148"/>
      <c r="G64" s="148"/>
      <c r="H64" s="157"/>
      <c r="I64" s="139"/>
      <c r="J64" s="166"/>
      <c r="K64" s="284"/>
      <c r="L64" s="9"/>
      <c r="M64" s="5"/>
      <c r="N64" s="38"/>
    </row>
    <row r="65" spans="1:14" ht="15" customHeight="1">
      <c r="A65" s="17">
        <v>500</v>
      </c>
      <c r="B65" s="211" t="s">
        <v>9</v>
      </c>
      <c r="C65" s="135" t="s">
        <v>85</v>
      </c>
      <c r="D65" s="135" t="s">
        <v>86</v>
      </c>
      <c r="E65" s="135" t="s">
        <v>87</v>
      </c>
      <c r="F65" s="135" t="s">
        <v>88</v>
      </c>
      <c r="G65" s="135"/>
      <c r="H65" s="150" t="s">
        <v>73</v>
      </c>
      <c r="I65" s="135" t="s">
        <v>89</v>
      </c>
      <c r="J65" s="171" t="s">
        <v>123</v>
      </c>
      <c r="K65" s="284"/>
      <c r="L65" s="9"/>
      <c r="M65" s="5"/>
      <c r="N65" s="38"/>
    </row>
    <row r="66" spans="1:14" ht="15" customHeight="1">
      <c r="A66" s="4"/>
      <c r="B66" s="212" t="s">
        <v>10</v>
      </c>
      <c r="C66" s="135" t="s">
        <v>0</v>
      </c>
      <c r="D66" s="135" t="s">
        <v>1</v>
      </c>
      <c r="E66" s="135" t="s">
        <v>87</v>
      </c>
      <c r="F66" s="135" t="s">
        <v>2</v>
      </c>
      <c r="G66" s="135"/>
      <c r="H66" s="150" t="s">
        <v>11</v>
      </c>
      <c r="I66" s="135" t="s">
        <v>30</v>
      </c>
      <c r="J66" s="171" t="s">
        <v>31</v>
      </c>
      <c r="K66" s="284"/>
      <c r="L66" s="9"/>
      <c r="M66" s="5"/>
      <c r="N66" s="38"/>
    </row>
    <row r="67" spans="1:14" ht="15" customHeight="1">
      <c r="A67" s="4">
        <v>501</v>
      </c>
      <c r="B67" s="206"/>
      <c r="C67" s="136"/>
      <c r="D67" s="186"/>
      <c r="E67" s="136"/>
      <c r="F67" s="136"/>
      <c r="G67" s="136"/>
      <c r="H67" s="151">
        <f>(C67*E67*F67)-I67</f>
        <v>0</v>
      </c>
      <c r="I67" s="136"/>
      <c r="J67" s="172">
        <f t="shared" ref="J67:J68" si="6">SUM(E67*F67)*C67</f>
        <v>0</v>
      </c>
      <c r="K67" s="284"/>
      <c r="L67" s="9"/>
      <c r="M67" s="5"/>
      <c r="N67" s="38"/>
    </row>
    <row r="68" spans="1:14" ht="15" customHeight="1">
      <c r="A68" s="4">
        <v>502</v>
      </c>
      <c r="B68" s="213"/>
      <c r="C68" s="136"/>
      <c r="D68" s="186"/>
      <c r="E68" s="136"/>
      <c r="F68" s="136"/>
      <c r="G68" s="136"/>
      <c r="H68" s="151">
        <f>(C68*E68*F68)-I68</f>
        <v>0</v>
      </c>
      <c r="I68" s="136"/>
      <c r="J68" s="172">
        <f t="shared" si="6"/>
        <v>0</v>
      </c>
      <c r="K68" s="286"/>
      <c r="L68" s="9"/>
      <c r="M68" s="5"/>
      <c r="N68" s="38"/>
    </row>
    <row r="69" spans="1:14" ht="15" customHeight="1">
      <c r="A69" s="4">
        <v>503</v>
      </c>
      <c r="B69" s="213"/>
      <c r="C69" s="136"/>
      <c r="D69" s="186"/>
      <c r="E69" s="136"/>
      <c r="F69" s="136"/>
      <c r="G69" s="136"/>
      <c r="H69" s="151">
        <f>(C69*E69*F69)-I69</f>
        <v>0</v>
      </c>
      <c r="I69" s="136"/>
      <c r="J69" s="172">
        <f>SUM(E69*F69)*C69</f>
        <v>0</v>
      </c>
      <c r="K69" s="284"/>
      <c r="L69" s="9"/>
      <c r="M69" s="5"/>
      <c r="N69" s="38"/>
    </row>
    <row r="70" spans="1:14" ht="15" customHeight="1">
      <c r="A70" s="4">
        <v>504</v>
      </c>
      <c r="B70" s="213"/>
      <c r="C70" s="136"/>
      <c r="D70" s="186"/>
      <c r="E70" s="136"/>
      <c r="F70" s="136"/>
      <c r="G70" s="136"/>
      <c r="H70" s="151">
        <f>(C70*E70*F70)-I70</f>
        <v>0</v>
      </c>
      <c r="I70" s="136"/>
      <c r="J70" s="172">
        <f>SUM(E70*F70)*C70</f>
        <v>0</v>
      </c>
      <c r="K70" s="284"/>
      <c r="L70" s="9"/>
      <c r="M70" s="5"/>
      <c r="N70" s="38"/>
    </row>
    <row r="71" spans="1:14" ht="15.75" customHeight="1" thickBot="1">
      <c r="A71" s="4">
        <v>505</v>
      </c>
      <c r="B71" s="213"/>
      <c r="C71" s="136"/>
      <c r="D71" s="186"/>
      <c r="E71" s="137"/>
      <c r="F71" s="137"/>
      <c r="G71" s="137"/>
      <c r="H71" s="152">
        <f>(C71*E71*F71)-I71</f>
        <v>0</v>
      </c>
      <c r="I71" s="137"/>
      <c r="J71" s="173">
        <f>SUM(E71*F71)*C71</f>
        <v>0</v>
      </c>
      <c r="K71" s="284"/>
      <c r="L71" s="9"/>
      <c r="M71" s="5"/>
      <c r="N71" s="38"/>
    </row>
    <row r="72" spans="1:14" ht="15.75" customHeight="1" thickBot="1">
      <c r="A72" s="19"/>
      <c r="B72" s="196"/>
      <c r="C72" s="197"/>
      <c r="D72" s="214"/>
      <c r="E72" s="303">
        <v>500</v>
      </c>
      <c r="F72" s="304" t="s">
        <v>95</v>
      </c>
      <c r="G72" s="304"/>
      <c r="H72" s="305">
        <f>SUM(H67:H71)</f>
        <v>0</v>
      </c>
      <c r="I72" s="305">
        <f t="shared" ref="I72:K72" si="7">SUM(I67:I71)</f>
        <v>0</v>
      </c>
      <c r="J72" s="305">
        <f t="shared" si="7"/>
        <v>0</v>
      </c>
      <c r="K72" s="305">
        <f t="shared" si="7"/>
        <v>0</v>
      </c>
      <c r="L72" s="9"/>
      <c r="M72" s="5"/>
      <c r="N72" s="38"/>
    </row>
    <row r="73" spans="1:14" ht="15" customHeight="1">
      <c r="A73" s="4"/>
      <c r="B73" s="201"/>
      <c r="C73" s="202"/>
      <c r="D73" s="193"/>
      <c r="E73" s="148"/>
      <c r="F73" s="215"/>
      <c r="G73" s="215"/>
      <c r="H73" s="155"/>
      <c r="I73" s="139"/>
      <c r="J73" s="155"/>
      <c r="K73" s="284"/>
      <c r="L73" s="9"/>
      <c r="M73" s="5"/>
      <c r="N73" s="38"/>
    </row>
    <row r="74" spans="1:14" ht="15" customHeight="1">
      <c r="A74" s="17">
        <v>600</v>
      </c>
      <c r="B74" s="216" t="s">
        <v>37</v>
      </c>
      <c r="C74" s="135" t="s">
        <v>85</v>
      </c>
      <c r="D74" s="135" t="s">
        <v>86</v>
      </c>
      <c r="E74" s="135" t="s">
        <v>87</v>
      </c>
      <c r="F74" s="135" t="s">
        <v>88</v>
      </c>
      <c r="G74" s="135"/>
      <c r="H74" s="150" t="s">
        <v>73</v>
      </c>
      <c r="I74" s="135" t="s">
        <v>89</v>
      </c>
      <c r="J74" s="171" t="s">
        <v>123</v>
      </c>
      <c r="K74" s="284"/>
      <c r="L74" s="9"/>
      <c r="M74" s="5"/>
      <c r="N74" s="38"/>
    </row>
    <row r="75" spans="1:14" ht="15" customHeight="1">
      <c r="A75" s="4"/>
      <c r="B75" s="127"/>
      <c r="C75" s="135" t="s">
        <v>0</v>
      </c>
      <c r="D75" s="135" t="s">
        <v>1</v>
      </c>
      <c r="E75" s="135" t="s">
        <v>87</v>
      </c>
      <c r="F75" s="135" t="s">
        <v>2</v>
      </c>
      <c r="G75" s="135"/>
      <c r="H75" s="150" t="s">
        <v>29</v>
      </c>
      <c r="I75" s="135" t="s">
        <v>30</v>
      </c>
      <c r="J75" s="171" t="s">
        <v>31</v>
      </c>
      <c r="K75" s="284"/>
      <c r="L75" s="9"/>
      <c r="M75" s="5"/>
      <c r="N75" s="38"/>
    </row>
    <row r="76" spans="1:14" ht="15" customHeight="1">
      <c r="A76" s="4">
        <v>601</v>
      </c>
      <c r="B76" s="206" t="s">
        <v>12</v>
      </c>
      <c r="C76" s="136"/>
      <c r="D76" s="186"/>
      <c r="E76" s="136"/>
      <c r="F76" s="136"/>
      <c r="G76" s="136"/>
      <c r="H76" s="151">
        <f t="shared" ref="H76:H83" si="8">(C76*E76*F76)-I76</f>
        <v>0</v>
      </c>
      <c r="I76" s="136"/>
      <c r="J76" s="172">
        <f t="shared" ref="J76:J83" si="9">SUM(E76*F76)*C76</f>
        <v>0</v>
      </c>
      <c r="K76" s="284"/>
      <c r="L76" s="9"/>
      <c r="M76" s="5"/>
      <c r="N76" s="38"/>
    </row>
    <row r="77" spans="1:14" ht="15" customHeight="1">
      <c r="A77" s="4">
        <v>602</v>
      </c>
      <c r="B77" s="206" t="s">
        <v>13</v>
      </c>
      <c r="C77" s="136"/>
      <c r="D77" s="186"/>
      <c r="E77" s="217"/>
      <c r="F77" s="136"/>
      <c r="G77" s="136"/>
      <c r="H77" s="151">
        <f t="shared" si="8"/>
        <v>0</v>
      </c>
      <c r="I77" s="136"/>
      <c r="J77" s="172">
        <f t="shared" si="9"/>
        <v>0</v>
      </c>
      <c r="K77" s="284"/>
      <c r="L77" s="9"/>
      <c r="M77" s="5"/>
      <c r="N77" s="38"/>
    </row>
    <row r="78" spans="1:14" ht="15" customHeight="1">
      <c r="A78" s="4">
        <v>607</v>
      </c>
      <c r="B78" s="206" t="s">
        <v>14</v>
      </c>
      <c r="C78" s="136"/>
      <c r="D78" s="186"/>
      <c r="E78" s="136"/>
      <c r="F78" s="136"/>
      <c r="G78" s="136"/>
      <c r="H78" s="151">
        <f t="shared" si="8"/>
        <v>0</v>
      </c>
      <c r="I78" s="136"/>
      <c r="J78" s="172">
        <f t="shared" si="9"/>
        <v>0</v>
      </c>
      <c r="K78" s="284"/>
      <c r="L78" s="9"/>
      <c r="M78" s="5"/>
      <c r="N78" s="38"/>
    </row>
    <row r="79" spans="1:14" ht="15" customHeight="1">
      <c r="A79" s="4">
        <v>608</v>
      </c>
      <c r="B79" s="206" t="s">
        <v>15</v>
      </c>
      <c r="C79" s="136"/>
      <c r="D79" s="186"/>
      <c r="E79" s="136"/>
      <c r="F79" s="136"/>
      <c r="G79" s="136"/>
      <c r="H79" s="151">
        <f t="shared" si="8"/>
        <v>0</v>
      </c>
      <c r="I79" s="136"/>
      <c r="J79" s="172">
        <f t="shared" si="9"/>
        <v>0</v>
      </c>
      <c r="K79" s="284"/>
      <c r="L79" s="9"/>
      <c r="M79" s="5"/>
      <c r="N79" s="38"/>
    </row>
    <row r="80" spans="1:14" ht="15" customHeight="1">
      <c r="A80" s="4">
        <v>609</v>
      </c>
      <c r="B80" s="206" t="s">
        <v>16</v>
      </c>
      <c r="C80" s="136"/>
      <c r="D80" s="186"/>
      <c r="E80" s="136"/>
      <c r="F80" s="136"/>
      <c r="G80" s="136"/>
      <c r="H80" s="151">
        <f t="shared" si="8"/>
        <v>0</v>
      </c>
      <c r="I80" s="136"/>
      <c r="J80" s="172">
        <f t="shared" si="9"/>
        <v>0</v>
      </c>
      <c r="K80" s="284"/>
      <c r="L80" s="9"/>
      <c r="M80" s="5"/>
      <c r="N80" s="38"/>
    </row>
    <row r="81" spans="1:14" ht="15" customHeight="1">
      <c r="A81" s="4">
        <v>610</v>
      </c>
      <c r="B81" s="206" t="s">
        <v>17</v>
      </c>
      <c r="C81" s="136"/>
      <c r="D81" s="186"/>
      <c r="E81" s="136"/>
      <c r="F81" s="136"/>
      <c r="G81" s="136"/>
      <c r="H81" s="159">
        <f t="shared" si="8"/>
        <v>0</v>
      </c>
      <c r="I81" s="136"/>
      <c r="J81" s="172">
        <f t="shared" si="9"/>
        <v>0</v>
      </c>
      <c r="K81" s="284"/>
      <c r="L81" s="9"/>
      <c r="M81" s="5"/>
      <c r="N81" s="38"/>
    </row>
    <row r="82" spans="1:14" ht="15" customHeight="1">
      <c r="A82" s="4">
        <v>611</v>
      </c>
      <c r="B82" s="206" t="s">
        <v>18</v>
      </c>
      <c r="C82" s="136"/>
      <c r="D82" s="186"/>
      <c r="E82" s="136"/>
      <c r="F82" s="136"/>
      <c r="G82" s="136"/>
      <c r="H82" s="151">
        <f t="shared" si="8"/>
        <v>0</v>
      </c>
      <c r="I82" s="136"/>
      <c r="J82" s="172">
        <f t="shared" si="9"/>
        <v>0</v>
      </c>
      <c r="K82" s="284"/>
      <c r="L82" s="9"/>
      <c r="M82" s="5"/>
      <c r="N82" s="38"/>
    </row>
    <row r="83" spans="1:14" ht="15.75" customHeight="1" thickBot="1">
      <c r="A83" s="4">
        <v>612</v>
      </c>
      <c r="B83" s="206" t="s">
        <v>19</v>
      </c>
      <c r="C83" s="136"/>
      <c r="D83" s="186"/>
      <c r="E83" s="218"/>
      <c r="F83" s="137"/>
      <c r="G83" s="137"/>
      <c r="H83" s="151">
        <f t="shared" si="8"/>
        <v>0</v>
      </c>
      <c r="I83" s="137"/>
      <c r="J83" s="173">
        <f t="shared" si="9"/>
        <v>0</v>
      </c>
      <c r="K83" s="284"/>
      <c r="L83" s="9"/>
      <c r="M83" s="5"/>
      <c r="N83" s="38"/>
    </row>
    <row r="84" spans="1:14" ht="15.75" customHeight="1" thickBot="1">
      <c r="A84" s="4"/>
      <c r="B84" s="196"/>
      <c r="C84" s="197"/>
      <c r="D84" s="198"/>
      <c r="E84" s="219">
        <v>600</v>
      </c>
      <c r="F84" s="306" t="s">
        <v>95</v>
      </c>
      <c r="G84" s="200"/>
      <c r="H84" s="153">
        <f>SUM(H76:H83)</f>
        <v>0</v>
      </c>
      <c r="I84" s="153">
        <f t="shared" ref="I84:K84" si="10">SUM(I76:I83)</f>
        <v>0</v>
      </c>
      <c r="J84" s="153">
        <f t="shared" si="10"/>
        <v>0</v>
      </c>
      <c r="K84" s="153">
        <f t="shared" si="10"/>
        <v>0</v>
      </c>
      <c r="L84" s="9"/>
      <c r="M84" s="5"/>
      <c r="N84" s="38"/>
    </row>
    <row r="85" spans="1:14" ht="15" customHeight="1">
      <c r="A85" s="4"/>
      <c r="B85" s="201"/>
      <c r="C85" s="202"/>
      <c r="D85" s="202"/>
      <c r="E85" s="148"/>
      <c r="F85" s="148"/>
      <c r="G85" s="148"/>
      <c r="H85" s="157"/>
      <c r="I85" s="139"/>
      <c r="J85" s="166"/>
      <c r="K85" s="284"/>
      <c r="L85" s="9"/>
      <c r="M85" s="5"/>
      <c r="N85" s="38"/>
    </row>
    <row r="86" spans="1:14" ht="15" customHeight="1">
      <c r="A86" s="17">
        <v>700</v>
      </c>
      <c r="B86" s="216" t="s">
        <v>38</v>
      </c>
      <c r="C86" s="135" t="s">
        <v>85</v>
      </c>
      <c r="D86" s="135" t="s">
        <v>86</v>
      </c>
      <c r="E86" s="135" t="s">
        <v>87</v>
      </c>
      <c r="F86" s="135" t="s">
        <v>88</v>
      </c>
      <c r="G86" s="135"/>
      <c r="H86" s="150" t="s">
        <v>73</v>
      </c>
      <c r="I86" s="135" t="s">
        <v>89</v>
      </c>
      <c r="J86" s="171" t="s">
        <v>123</v>
      </c>
      <c r="K86" s="284"/>
      <c r="L86" s="9"/>
      <c r="M86" s="5"/>
      <c r="N86" s="38"/>
    </row>
    <row r="87" spans="1:14" ht="15" customHeight="1">
      <c r="A87" s="4"/>
      <c r="B87" s="127"/>
      <c r="C87" s="135" t="s">
        <v>0</v>
      </c>
      <c r="D87" s="135" t="s">
        <v>1</v>
      </c>
      <c r="E87" s="135" t="s">
        <v>87</v>
      </c>
      <c r="F87" s="135" t="s">
        <v>2</v>
      </c>
      <c r="G87" s="135"/>
      <c r="H87" s="150" t="s">
        <v>29</v>
      </c>
      <c r="I87" s="135" t="s">
        <v>30</v>
      </c>
      <c r="J87" s="171" t="s">
        <v>31</v>
      </c>
      <c r="K87" s="284"/>
      <c r="L87" s="9"/>
      <c r="M87" s="5"/>
      <c r="N87" s="38"/>
    </row>
    <row r="88" spans="1:14" ht="15" customHeight="1">
      <c r="A88" s="4">
        <v>701</v>
      </c>
      <c r="B88" s="206" t="s">
        <v>20</v>
      </c>
      <c r="C88" s="136"/>
      <c r="D88" s="186"/>
      <c r="E88" s="136"/>
      <c r="F88" s="136"/>
      <c r="G88" s="136"/>
      <c r="H88" s="151">
        <f t="shared" ref="H88:H94" si="11">(C88*E88*F88)-I88</f>
        <v>0</v>
      </c>
      <c r="I88" s="136"/>
      <c r="J88" s="172">
        <f t="shared" ref="J88:J94" si="12">SUM(E88*F88)*C88</f>
        <v>0</v>
      </c>
      <c r="K88" s="284"/>
      <c r="L88" s="9"/>
      <c r="M88" s="39"/>
      <c r="N88" s="38"/>
    </row>
    <row r="89" spans="1:14" ht="15" customHeight="1">
      <c r="A89" s="4">
        <v>702</v>
      </c>
      <c r="B89" s="206" t="s">
        <v>21</v>
      </c>
      <c r="C89" s="136"/>
      <c r="D89" s="186"/>
      <c r="E89" s="217"/>
      <c r="F89" s="136"/>
      <c r="G89" s="136"/>
      <c r="H89" s="151">
        <f t="shared" si="11"/>
        <v>0</v>
      </c>
      <c r="I89" s="136"/>
      <c r="J89" s="172">
        <f t="shared" si="12"/>
        <v>0</v>
      </c>
      <c r="K89" s="284"/>
      <c r="L89" s="9"/>
      <c r="M89" s="5"/>
      <c r="N89" s="38"/>
    </row>
    <row r="90" spans="1:14" ht="15" customHeight="1">
      <c r="A90" s="4">
        <v>708</v>
      </c>
      <c r="B90" s="206" t="s">
        <v>22</v>
      </c>
      <c r="C90" s="136"/>
      <c r="D90" s="186"/>
      <c r="E90" s="136"/>
      <c r="F90" s="136"/>
      <c r="G90" s="136"/>
      <c r="H90" s="151">
        <f t="shared" si="11"/>
        <v>0</v>
      </c>
      <c r="I90" s="136"/>
      <c r="J90" s="172">
        <f t="shared" si="12"/>
        <v>0</v>
      </c>
      <c r="K90" s="284"/>
      <c r="L90" s="9"/>
      <c r="M90" s="5"/>
      <c r="N90" s="38"/>
    </row>
    <row r="91" spans="1:14" ht="15" customHeight="1">
      <c r="A91" s="4">
        <v>709</v>
      </c>
      <c r="B91" s="206" t="s">
        <v>23</v>
      </c>
      <c r="C91" s="136"/>
      <c r="D91" s="186"/>
      <c r="E91" s="136"/>
      <c r="F91" s="136"/>
      <c r="G91" s="136"/>
      <c r="H91" s="151">
        <f t="shared" si="11"/>
        <v>0</v>
      </c>
      <c r="I91" s="136"/>
      <c r="J91" s="172">
        <f t="shared" si="12"/>
        <v>0</v>
      </c>
      <c r="K91" s="284"/>
      <c r="L91" s="9"/>
      <c r="M91" s="5"/>
      <c r="N91" s="38"/>
    </row>
    <row r="92" spans="1:14" ht="15" customHeight="1">
      <c r="A92" s="4">
        <v>713</v>
      </c>
      <c r="B92" s="206" t="s">
        <v>101</v>
      </c>
      <c r="C92" s="136"/>
      <c r="D92" s="186"/>
      <c r="E92" s="136"/>
      <c r="F92" s="136"/>
      <c r="G92" s="136"/>
      <c r="H92" s="151">
        <f t="shared" si="11"/>
        <v>0</v>
      </c>
      <c r="I92" s="136"/>
      <c r="J92" s="172">
        <f t="shared" si="12"/>
        <v>0</v>
      </c>
      <c r="K92" s="284"/>
      <c r="L92" s="9"/>
      <c r="M92" s="5"/>
      <c r="N92" s="38"/>
    </row>
    <row r="93" spans="1:14" ht="15" customHeight="1">
      <c r="A93" s="4">
        <v>714</v>
      </c>
      <c r="B93" s="206" t="s">
        <v>102</v>
      </c>
      <c r="C93" s="136"/>
      <c r="D93" s="186"/>
      <c r="E93" s="136"/>
      <c r="F93" s="136"/>
      <c r="G93" s="136"/>
      <c r="H93" s="151">
        <f t="shared" si="11"/>
        <v>0</v>
      </c>
      <c r="I93" s="136"/>
      <c r="J93" s="172">
        <f t="shared" si="12"/>
        <v>0</v>
      </c>
      <c r="K93" s="284"/>
      <c r="L93" s="9"/>
      <c r="M93" s="5"/>
      <c r="N93" s="38"/>
    </row>
    <row r="94" spans="1:14" ht="15.75" customHeight="1" thickBot="1">
      <c r="A94" s="4">
        <v>715</v>
      </c>
      <c r="B94" s="206" t="s">
        <v>103</v>
      </c>
      <c r="C94" s="136"/>
      <c r="D94" s="186"/>
      <c r="E94" s="218"/>
      <c r="F94" s="137"/>
      <c r="G94" s="137"/>
      <c r="H94" s="152">
        <f t="shared" si="11"/>
        <v>0</v>
      </c>
      <c r="I94" s="137"/>
      <c r="J94" s="173">
        <f t="shared" si="12"/>
        <v>0</v>
      </c>
      <c r="K94" s="284"/>
      <c r="L94" s="9"/>
      <c r="M94" s="5"/>
      <c r="N94" s="38"/>
    </row>
    <row r="95" spans="1:14" ht="15.75" customHeight="1" thickBot="1">
      <c r="A95" s="4"/>
      <c r="B95" s="220"/>
      <c r="C95" s="221"/>
      <c r="D95" s="222"/>
      <c r="E95" s="223">
        <v>700</v>
      </c>
      <c r="F95" s="224" t="s">
        <v>95</v>
      </c>
      <c r="G95" s="224"/>
      <c r="H95" s="158">
        <f>SUM(H88:H94)</f>
        <v>0</v>
      </c>
      <c r="I95" s="158">
        <f t="shared" ref="I95:K95" si="13">SUM(I88:I94)</f>
        <v>0</v>
      </c>
      <c r="J95" s="158">
        <f t="shared" si="13"/>
        <v>0</v>
      </c>
      <c r="K95" s="158">
        <f t="shared" si="13"/>
        <v>0</v>
      </c>
      <c r="L95" s="9"/>
      <c r="M95" s="5"/>
      <c r="N95" s="38"/>
    </row>
    <row r="96" spans="1:14" ht="15" customHeight="1">
      <c r="A96" s="4"/>
      <c r="B96" s="220"/>
      <c r="C96" s="221"/>
      <c r="D96" s="225"/>
      <c r="E96" s="226"/>
      <c r="F96" s="143"/>
      <c r="G96" s="143"/>
      <c r="H96" s="160"/>
      <c r="I96" s="143"/>
      <c r="J96" s="160"/>
      <c r="K96" s="284"/>
      <c r="L96" s="9"/>
      <c r="M96" s="5"/>
      <c r="N96" s="38"/>
    </row>
    <row r="97" spans="1:14" ht="15" customHeight="1">
      <c r="A97" s="17">
        <v>900</v>
      </c>
      <c r="B97" s="182" t="s">
        <v>104</v>
      </c>
      <c r="C97" s="135" t="s">
        <v>85</v>
      </c>
      <c r="D97" s="135" t="s">
        <v>86</v>
      </c>
      <c r="E97" s="135" t="s">
        <v>87</v>
      </c>
      <c r="F97" s="135" t="s">
        <v>88</v>
      </c>
      <c r="G97" s="135"/>
      <c r="H97" s="150" t="s">
        <v>73</v>
      </c>
      <c r="I97" s="135" t="s">
        <v>89</v>
      </c>
      <c r="J97" s="171" t="s">
        <v>123</v>
      </c>
      <c r="K97" s="284"/>
      <c r="L97" s="9"/>
      <c r="M97" s="5"/>
      <c r="N97" s="38"/>
    </row>
    <row r="98" spans="1:14" ht="15" customHeight="1">
      <c r="A98" s="4"/>
      <c r="B98" s="183"/>
      <c r="C98" s="135" t="s">
        <v>0</v>
      </c>
      <c r="D98" s="135" t="s">
        <v>1</v>
      </c>
      <c r="E98" s="135" t="s">
        <v>87</v>
      </c>
      <c r="F98" s="135" t="s">
        <v>2</v>
      </c>
      <c r="G98" s="135"/>
      <c r="H98" s="150" t="s">
        <v>29</v>
      </c>
      <c r="I98" s="135" t="s">
        <v>30</v>
      </c>
      <c r="J98" s="171" t="s">
        <v>31</v>
      </c>
      <c r="K98" s="284"/>
      <c r="L98" s="9"/>
      <c r="M98" s="5"/>
      <c r="N98" s="38"/>
    </row>
    <row r="99" spans="1:14" ht="15" customHeight="1">
      <c r="A99" s="4">
        <v>901</v>
      </c>
      <c r="B99" s="195" t="s">
        <v>25</v>
      </c>
      <c r="C99" s="136"/>
      <c r="D99" s="186"/>
      <c r="E99" s="136"/>
      <c r="F99" s="136"/>
      <c r="G99" s="136"/>
      <c r="H99" s="151">
        <f>(C99*E99*F99)-I99</f>
        <v>0</v>
      </c>
      <c r="I99" s="136"/>
      <c r="J99" s="172">
        <f>SUM(E99*F99)*C99</f>
        <v>0</v>
      </c>
      <c r="K99" s="284"/>
      <c r="L99" s="9"/>
      <c r="M99" s="5"/>
      <c r="N99" s="38"/>
    </row>
    <row r="100" spans="1:14" ht="15" customHeight="1">
      <c r="A100" s="4">
        <v>906</v>
      </c>
      <c r="B100" s="195" t="s">
        <v>27</v>
      </c>
      <c r="C100" s="136"/>
      <c r="D100" s="186"/>
      <c r="E100" s="136"/>
      <c r="F100" s="136"/>
      <c r="G100" s="136"/>
      <c r="H100" s="151">
        <f>(C100*E100*F100)-I100</f>
        <v>0</v>
      </c>
      <c r="I100" s="136"/>
      <c r="J100" s="172">
        <f>SUM(E100*F100)*C100</f>
        <v>0</v>
      </c>
      <c r="K100" s="284"/>
      <c r="L100" s="9"/>
      <c r="M100" s="5"/>
      <c r="N100" s="38"/>
    </row>
    <row r="101" spans="1:14" ht="15.75" customHeight="1" thickBot="1">
      <c r="A101" s="4"/>
      <c r="B101" s="187"/>
      <c r="C101" s="188"/>
      <c r="D101" s="227"/>
      <c r="E101" s="144"/>
      <c r="F101" s="144"/>
      <c r="G101" s="144"/>
      <c r="H101" s="161"/>
      <c r="I101" s="144"/>
      <c r="J101" s="161"/>
      <c r="K101" s="284"/>
      <c r="L101" s="9"/>
      <c r="M101" s="5"/>
      <c r="N101" s="38"/>
    </row>
    <row r="102" spans="1:14" ht="15.75" customHeight="1" thickBot="1">
      <c r="A102" s="4"/>
      <c r="B102" s="228"/>
      <c r="C102" s="115"/>
      <c r="D102" s="229"/>
      <c r="E102" s="223">
        <v>900</v>
      </c>
      <c r="F102" s="224" t="s">
        <v>95</v>
      </c>
      <c r="G102" s="224"/>
      <c r="H102" s="158">
        <f>SUM(H99:H100)</f>
        <v>0</v>
      </c>
      <c r="I102" s="141">
        <f>SUM(I99:I100)</f>
        <v>0</v>
      </c>
      <c r="J102" s="176">
        <f>SUM(J99:J100)</f>
        <v>0</v>
      </c>
      <c r="K102" s="289">
        <f>SUM(K99:K100)</f>
        <v>0</v>
      </c>
      <c r="L102" s="9"/>
      <c r="M102" s="5"/>
      <c r="N102" s="38"/>
    </row>
    <row r="103" spans="1:14" ht="15" customHeight="1">
      <c r="A103" s="4"/>
      <c r="B103" s="210"/>
      <c r="C103" s="202"/>
      <c r="D103" s="202"/>
      <c r="E103" s="148"/>
      <c r="F103" s="148"/>
      <c r="G103" s="148"/>
      <c r="H103" s="157"/>
      <c r="I103" s="139"/>
      <c r="J103" s="166"/>
      <c r="K103" s="284"/>
      <c r="L103" s="9"/>
      <c r="M103" s="5"/>
      <c r="N103" s="38"/>
    </row>
    <row r="104" spans="1:14" ht="15" customHeight="1">
      <c r="A104" s="17">
        <v>1500</v>
      </c>
      <c r="B104" s="182" t="s">
        <v>105</v>
      </c>
      <c r="C104" s="135" t="s">
        <v>85</v>
      </c>
      <c r="D104" s="135" t="s">
        <v>86</v>
      </c>
      <c r="E104" s="135" t="s">
        <v>87</v>
      </c>
      <c r="F104" s="135" t="s">
        <v>88</v>
      </c>
      <c r="G104" s="135"/>
      <c r="H104" s="150" t="s">
        <v>73</v>
      </c>
      <c r="I104" s="135" t="s">
        <v>89</v>
      </c>
      <c r="J104" s="171" t="s">
        <v>123</v>
      </c>
      <c r="K104" s="284"/>
      <c r="L104" s="9"/>
      <c r="M104" s="5"/>
      <c r="N104" s="38"/>
    </row>
    <row r="105" spans="1:14" ht="15" customHeight="1">
      <c r="A105" s="4"/>
      <c r="B105" s="130"/>
      <c r="C105" s="135" t="s">
        <v>0</v>
      </c>
      <c r="D105" s="135" t="s">
        <v>1</v>
      </c>
      <c r="E105" s="135" t="s">
        <v>87</v>
      </c>
      <c r="F105" s="135" t="s">
        <v>2</v>
      </c>
      <c r="G105" s="135"/>
      <c r="H105" s="150" t="s">
        <v>29</v>
      </c>
      <c r="I105" s="135" t="s">
        <v>30</v>
      </c>
      <c r="J105" s="171" t="s">
        <v>31</v>
      </c>
      <c r="K105" s="284"/>
      <c r="L105" s="9"/>
      <c r="M105" s="5"/>
      <c r="N105" s="38"/>
    </row>
    <row r="106" spans="1:14" ht="15" customHeight="1">
      <c r="A106" s="4">
        <v>1501</v>
      </c>
      <c r="B106" s="230" t="s">
        <v>106</v>
      </c>
      <c r="C106" s="142"/>
      <c r="D106" s="231"/>
      <c r="E106" s="142"/>
      <c r="F106" s="142"/>
      <c r="G106" s="142"/>
      <c r="H106" s="151">
        <f>(C106*E106*F106)-I106</f>
        <v>0</v>
      </c>
      <c r="I106" s="136"/>
      <c r="J106" s="172">
        <f>SUM(E106*F106)*C106</f>
        <v>0</v>
      </c>
      <c r="K106" s="284"/>
      <c r="L106" s="9"/>
      <c r="M106" s="5"/>
      <c r="N106" s="38"/>
    </row>
    <row r="107" spans="1:14" ht="15" customHeight="1">
      <c r="A107" s="4">
        <v>1502</v>
      </c>
      <c r="B107" s="206" t="s">
        <v>107</v>
      </c>
      <c r="C107" s="142"/>
      <c r="D107" s="231"/>
      <c r="E107" s="142"/>
      <c r="F107" s="142"/>
      <c r="G107" s="142"/>
      <c r="H107" s="151">
        <f>(C107*E107*F107)-I107</f>
        <v>0</v>
      </c>
      <c r="I107" s="136"/>
      <c r="J107" s="172">
        <f>SUM(E107*F107)*C107</f>
        <v>0</v>
      </c>
      <c r="K107" s="284"/>
      <c r="L107" s="9"/>
      <c r="M107" s="5"/>
      <c r="N107" s="38"/>
    </row>
    <row r="108" spans="1:14" ht="15" customHeight="1">
      <c r="A108" s="4">
        <v>1503</v>
      </c>
      <c r="B108" s="206" t="s">
        <v>108</v>
      </c>
      <c r="C108" s="142"/>
      <c r="D108" s="231"/>
      <c r="E108" s="142"/>
      <c r="F108" s="142"/>
      <c r="G108" s="142"/>
      <c r="H108" s="151">
        <f>(C108*E108*F108)-I108</f>
        <v>0</v>
      </c>
      <c r="I108" s="136"/>
      <c r="J108" s="172">
        <f>SUM(E108*F108)*C108</f>
        <v>0</v>
      </c>
      <c r="K108" s="284"/>
      <c r="L108" s="9"/>
      <c r="M108" s="5"/>
      <c r="N108" s="38"/>
    </row>
    <row r="109" spans="1:14" ht="15.75" customHeight="1" thickBot="1">
      <c r="A109" s="4">
        <v>1508</v>
      </c>
      <c r="B109" s="206" t="s">
        <v>109</v>
      </c>
      <c r="C109" s="142"/>
      <c r="D109" s="231"/>
      <c r="E109" s="232"/>
      <c r="F109" s="232"/>
      <c r="G109" s="233"/>
      <c r="H109" s="162">
        <f>(C109*E109*F109)-I109</f>
        <v>0</v>
      </c>
      <c r="I109" s="137"/>
      <c r="J109" s="173">
        <f>SUM(E109*F109)*C109</f>
        <v>0</v>
      </c>
      <c r="K109" s="284"/>
      <c r="L109" s="9"/>
      <c r="M109" s="5"/>
      <c r="N109" s="38"/>
    </row>
    <row r="110" spans="1:14" ht="15.75" customHeight="1" thickBot="1">
      <c r="A110" s="4"/>
      <c r="B110" s="234"/>
      <c r="C110" s="188"/>
      <c r="D110" s="198"/>
      <c r="E110" s="235">
        <v>1500</v>
      </c>
      <c r="F110" s="236"/>
      <c r="G110" s="237"/>
      <c r="H110" s="163">
        <f>SUM(H106:H109)</f>
        <v>0</v>
      </c>
      <c r="I110" s="163">
        <f t="shared" ref="I110:K110" si="14">SUM(I106:I109)</f>
        <v>0</v>
      </c>
      <c r="J110" s="163">
        <f t="shared" si="14"/>
        <v>0</v>
      </c>
      <c r="K110" s="163">
        <f t="shared" si="14"/>
        <v>0</v>
      </c>
      <c r="L110" s="9"/>
      <c r="M110" s="5"/>
      <c r="N110" s="38"/>
    </row>
    <row r="111" spans="1:14" ht="15" customHeight="1" thickBot="1">
      <c r="A111" s="4"/>
      <c r="B111" s="238"/>
      <c r="C111" s="193"/>
      <c r="D111" s="202"/>
      <c r="E111" s="148"/>
      <c r="F111" s="148"/>
      <c r="G111" s="115"/>
      <c r="H111" s="152"/>
      <c r="I111" s="139"/>
      <c r="J111" s="166"/>
      <c r="K111" s="284"/>
      <c r="L111" s="9"/>
      <c r="M111" s="5"/>
      <c r="N111" s="38"/>
    </row>
    <row r="112" spans="1:14" ht="15" customHeight="1">
      <c r="A112" s="17">
        <v>1600</v>
      </c>
      <c r="B112" s="216" t="s">
        <v>41</v>
      </c>
      <c r="C112" s="135" t="s">
        <v>85</v>
      </c>
      <c r="D112" s="135" t="s">
        <v>86</v>
      </c>
      <c r="E112" s="135" t="s">
        <v>87</v>
      </c>
      <c r="F112" s="135" t="s">
        <v>88</v>
      </c>
      <c r="G112" s="135"/>
      <c r="H112" s="150" t="s">
        <v>73</v>
      </c>
      <c r="I112" s="135" t="s">
        <v>89</v>
      </c>
      <c r="J112" s="171" t="s">
        <v>123</v>
      </c>
      <c r="K112" s="290"/>
      <c r="L112" s="9"/>
      <c r="M112" s="5"/>
      <c r="N112" s="38"/>
    </row>
    <row r="113" spans="1:14" ht="15" customHeight="1">
      <c r="A113" s="4"/>
      <c r="B113" s="130"/>
      <c r="C113" s="135" t="s">
        <v>0</v>
      </c>
      <c r="D113" s="135" t="s">
        <v>1</v>
      </c>
      <c r="E113" s="135" t="s">
        <v>87</v>
      </c>
      <c r="F113" s="135" t="s">
        <v>2</v>
      </c>
      <c r="G113" s="135"/>
      <c r="H113" s="150" t="s">
        <v>29</v>
      </c>
      <c r="I113" s="135" t="s">
        <v>30</v>
      </c>
      <c r="J113" s="171" t="s">
        <v>31</v>
      </c>
      <c r="K113" s="290"/>
      <c r="L113" s="9"/>
      <c r="M113" s="5"/>
      <c r="N113" s="38"/>
    </row>
    <row r="114" spans="1:14" ht="15" customHeight="1">
      <c r="A114" s="20">
        <v>1601</v>
      </c>
      <c r="B114" s="230" t="s">
        <v>110</v>
      </c>
      <c r="C114" s="142"/>
      <c r="D114" s="231"/>
      <c r="E114" s="239"/>
      <c r="F114" s="142"/>
      <c r="G114" s="142"/>
      <c r="H114" s="151">
        <f>(C114*E114*F114)-I114</f>
        <v>0</v>
      </c>
      <c r="I114" s="136"/>
      <c r="J114" s="172">
        <f>SUM(E114*F114)*C114</f>
        <v>0</v>
      </c>
      <c r="K114" s="290"/>
      <c r="L114" s="9"/>
      <c r="M114" s="5"/>
      <c r="N114" s="38"/>
    </row>
    <row r="115" spans="1:14" ht="15" customHeight="1">
      <c r="A115" s="20">
        <v>1602</v>
      </c>
      <c r="B115" s="206" t="s">
        <v>111</v>
      </c>
      <c r="C115" s="142"/>
      <c r="D115" s="231"/>
      <c r="E115" s="239"/>
      <c r="F115" s="239"/>
      <c r="G115" s="239"/>
      <c r="H115" s="151">
        <f>(C115*E115*F115)-I115</f>
        <v>0</v>
      </c>
      <c r="I115" s="136"/>
      <c r="J115" s="172">
        <f>SUM(E115*F115)*C115</f>
        <v>0</v>
      </c>
      <c r="K115" s="290"/>
      <c r="L115" s="9"/>
      <c r="M115" s="5"/>
      <c r="N115" s="38"/>
    </row>
    <row r="116" spans="1:14" ht="15.75" customHeight="1" thickBot="1">
      <c r="A116" s="20">
        <v>1604</v>
      </c>
      <c r="B116" s="206" t="s">
        <v>112</v>
      </c>
      <c r="C116" s="142"/>
      <c r="D116" s="231"/>
      <c r="E116" s="232"/>
      <c r="F116" s="240"/>
      <c r="G116" s="240"/>
      <c r="H116" s="164">
        <f>(C116*E116*F116)-I116</f>
        <v>0</v>
      </c>
      <c r="I116" s="146"/>
      <c r="J116" s="177">
        <f>SUM(E116*F116)*C116</f>
        <v>0</v>
      </c>
      <c r="K116" s="290"/>
      <c r="L116" s="9"/>
      <c r="M116" s="5"/>
      <c r="N116" s="38"/>
    </row>
    <row r="117" spans="1:14" ht="15.75" customHeight="1" thickBot="1">
      <c r="A117" s="4"/>
      <c r="B117" s="196"/>
      <c r="C117" s="197"/>
      <c r="D117" s="241"/>
      <c r="E117" s="223">
        <v>1600</v>
      </c>
      <c r="F117" s="242" t="s">
        <v>95</v>
      </c>
      <c r="G117" s="242"/>
      <c r="H117" s="158">
        <f>SUM(H114:H116)</f>
        <v>0</v>
      </c>
      <c r="I117" s="141">
        <f>SUM(I114:I116)</f>
        <v>0</v>
      </c>
      <c r="J117" s="176">
        <f>SUM(J114:J116)</f>
        <v>0</v>
      </c>
      <c r="K117" s="289">
        <f>SUM(K114:K116)</f>
        <v>0</v>
      </c>
      <c r="L117" s="9"/>
      <c r="M117" s="5"/>
      <c r="N117" s="38"/>
    </row>
    <row r="118" spans="1:14" ht="15" customHeight="1">
      <c r="A118" s="4"/>
      <c r="B118" s="201"/>
      <c r="C118" s="202"/>
      <c r="D118" s="202"/>
      <c r="E118" s="148"/>
      <c r="F118" s="148"/>
      <c r="G118" s="148"/>
      <c r="H118" s="157"/>
      <c r="I118" s="139"/>
      <c r="J118" s="166"/>
      <c r="K118" s="290"/>
      <c r="L118" s="9"/>
      <c r="M118" s="5"/>
      <c r="N118" s="38"/>
    </row>
    <row r="119" spans="1:14" ht="15" customHeight="1">
      <c r="A119" s="17">
        <v>1700</v>
      </c>
      <c r="B119" s="216" t="s">
        <v>113</v>
      </c>
      <c r="C119" s="135" t="s">
        <v>85</v>
      </c>
      <c r="D119" s="135" t="s">
        <v>86</v>
      </c>
      <c r="E119" s="135" t="s">
        <v>87</v>
      </c>
      <c r="F119" s="135" t="s">
        <v>88</v>
      </c>
      <c r="G119" s="135"/>
      <c r="H119" s="150" t="s">
        <v>73</v>
      </c>
      <c r="I119" s="135" t="s">
        <v>89</v>
      </c>
      <c r="J119" s="171" t="s">
        <v>123</v>
      </c>
      <c r="K119" s="290"/>
      <c r="L119" s="9"/>
      <c r="M119" s="5"/>
      <c r="N119" s="38"/>
    </row>
    <row r="120" spans="1:14" ht="15" customHeight="1">
      <c r="A120" s="4"/>
      <c r="B120" s="127"/>
      <c r="C120" s="135" t="s">
        <v>0</v>
      </c>
      <c r="D120" s="135" t="s">
        <v>1</v>
      </c>
      <c r="E120" s="135" t="s">
        <v>87</v>
      </c>
      <c r="F120" s="135" t="s">
        <v>2</v>
      </c>
      <c r="G120" s="135"/>
      <c r="H120" s="150" t="s">
        <v>29</v>
      </c>
      <c r="I120" s="135" t="s">
        <v>30</v>
      </c>
      <c r="J120" s="171" t="s">
        <v>31</v>
      </c>
      <c r="K120" s="290"/>
      <c r="L120" s="9"/>
      <c r="M120" s="5"/>
      <c r="N120" s="38"/>
    </row>
    <row r="121" spans="1:14" ht="15" customHeight="1">
      <c r="A121" s="4">
        <v>1701</v>
      </c>
      <c r="B121" s="206" t="s">
        <v>114</v>
      </c>
      <c r="C121" s="142"/>
      <c r="D121" s="231"/>
      <c r="E121" s="142"/>
      <c r="F121" s="142"/>
      <c r="G121" s="142"/>
      <c r="H121" s="151">
        <f t="shared" ref="H121:H128" si="15">(C121*E121*F121)-I121</f>
        <v>0</v>
      </c>
      <c r="I121" s="136"/>
      <c r="J121" s="172">
        <f t="shared" ref="J121:J128" si="16">SUM(E121*F121)*C121</f>
        <v>0</v>
      </c>
      <c r="K121" s="290"/>
      <c r="L121" s="9"/>
      <c r="M121" s="5"/>
      <c r="N121" s="38"/>
    </row>
    <row r="122" spans="1:14" ht="15" customHeight="1">
      <c r="A122" s="4">
        <v>1704</v>
      </c>
      <c r="B122" s="206" t="s">
        <v>115</v>
      </c>
      <c r="C122" s="142"/>
      <c r="D122" s="231"/>
      <c r="E122" s="142"/>
      <c r="F122" s="142"/>
      <c r="G122" s="142"/>
      <c r="H122" s="151">
        <f t="shared" si="15"/>
        <v>0</v>
      </c>
      <c r="I122" s="136"/>
      <c r="J122" s="172">
        <f t="shared" si="16"/>
        <v>0</v>
      </c>
      <c r="K122" s="291"/>
      <c r="L122" s="9"/>
      <c r="M122" s="5"/>
      <c r="N122" s="38"/>
    </row>
    <row r="123" spans="1:14" ht="15" customHeight="1">
      <c r="A123" s="4">
        <v>1706</v>
      </c>
      <c r="B123" s="206" t="s">
        <v>116</v>
      </c>
      <c r="C123" s="142"/>
      <c r="D123" s="231"/>
      <c r="E123" s="142"/>
      <c r="F123" s="142"/>
      <c r="G123" s="142"/>
      <c r="H123" s="151">
        <f t="shared" si="15"/>
        <v>0</v>
      </c>
      <c r="I123" s="136"/>
      <c r="J123" s="172">
        <f t="shared" si="16"/>
        <v>0</v>
      </c>
      <c r="K123" s="292"/>
      <c r="L123" s="9"/>
      <c r="M123" s="5"/>
      <c r="N123" s="38"/>
    </row>
    <row r="124" spans="1:14" ht="15" customHeight="1">
      <c r="A124" s="4">
        <v>1708</v>
      </c>
      <c r="B124" s="206" t="s">
        <v>117</v>
      </c>
      <c r="C124" s="142"/>
      <c r="D124" s="231"/>
      <c r="E124" s="142"/>
      <c r="F124" s="142"/>
      <c r="G124" s="142"/>
      <c r="H124" s="151">
        <f t="shared" si="15"/>
        <v>0</v>
      </c>
      <c r="I124" s="136"/>
      <c r="J124" s="172">
        <f t="shared" si="16"/>
        <v>0</v>
      </c>
      <c r="K124" s="290"/>
      <c r="L124" s="9"/>
      <c r="M124" s="5"/>
      <c r="N124" s="38"/>
    </row>
    <row r="125" spans="1:14" ht="15" customHeight="1">
      <c r="A125" s="4">
        <v>1711</v>
      </c>
      <c r="B125" s="206" t="s">
        <v>126</v>
      </c>
      <c r="C125" s="142"/>
      <c r="D125" s="231"/>
      <c r="E125" s="142"/>
      <c r="F125" s="142"/>
      <c r="G125" s="142"/>
      <c r="H125" s="151">
        <f t="shared" si="15"/>
        <v>0</v>
      </c>
      <c r="I125" s="136"/>
      <c r="J125" s="172">
        <f t="shared" si="16"/>
        <v>0</v>
      </c>
      <c r="K125" s="291"/>
      <c r="L125" s="38"/>
      <c r="M125" s="5"/>
      <c r="N125" s="38"/>
    </row>
    <row r="126" spans="1:14" ht="15" customHeight="1">
      <c r="A126" s="4">
        <v>1717</v>
      </c>
      <c r="B126" s="206" t="s">
        <v>127</v>
      </c>
      <c r="C126" s="142"/>
      <c r="D126" s="231"/>
      <c r="E126" s="142"/>
      <c r="F126" s="142"/>
      <c r="G126" s="142"/>
      <c r="H126" s="151">
        <f t="shared" si="15"/>
        <v>0</v>
      </c>
      <c r="I126" s="136"/>
      <c r="J126" s="172">
        <f t="shared" si="16"/>
        <v>0</v>
      </c>
      <c r="K126" s="292"/>
      <c r="L126" s="9"/>
      <c r="M126" s="5"/>
      <c r="N126" s="38"/>
    </row>
    <row r="127" spans="1:14" ht="15" customHeight="1">
      <c r="A127" s="4">
        <v>1719</v>
      </c>
      <c r="B127" s="206" t="s">
        <v>128</v>
      </c>
      <c r="C127" s="142"/>
      <c r="D127" s="231"/>
      <c r="E127" s="142"/>
      <c r="F127" s="142"/>
      <c r="G127" s="142"/>
      <c r="H127" s="151">
        <f t="shared" si="15"/>
        <v>0</v>
      </c>
      <c r="I127" s="136"/>
      <c r="J127" s="172">
        <f t="shared" si="16"/>
        <v>0</v>
      </c>
      <c r="K127" s="290"/>
      <c r="L127" s="9"/>
      <c r="M127" s="5"/>
      <c r="N127" s="38"/>
    </row>
    <row r="128" spans="1:14" ht="15.75" customHeight="1" thickBot="1">
      <c r="A128" s="4">
        <v>1722</v>
      </c>
      <c r="B128" s="206" t="s">
        <v>129</v>
      </c>
      <c r="C128" s="142"/>
      <c r="D128" s="231"/>
      <c r="E128" s="147"/>
      <c r="F128" s="147"/>
      <c r="G128" s="147"/>
      <c r="H128" s="152">
        <f t="shared" si="15"/>
        <v>0</v>
      </c>
      <c r="I128" s="137"/>
      <c r="J128" s="172">
        <f t="shared" si="16"/>
        <v>0</v>
      </c>
      <c r="K128" s="293"/>
      <c r="L128" s="9"/>
      <c r="M128" s="5"/>
      <c r="N128" s="38"/>
    </row>
    <row r="129" spans="1:14" ht="15.75" customHeight="1" thickBot="1">
      <c r="A129" s="4"/>
      <c r="B129" s="196"/>
      <c r="C129" s="197"/>
      <c r="D129" s="198"/>
      <c r="E129" s="223">
        <v>1700</v>
      </c>
      <c r="F129" s="224" t="s">
        <v>95</v>
      </c>
      <c r="G129" s="224"/>
      <c r="H129" s="158">
        <f>SUM(H121:H128)</f>
        <v>0</v>
      </c>
      <c r="I129" s="141">
        <f>SUM(I121:I128)</f>
        <v>0</v>
      </c>
      <c r="J129" s="176">
        <f>SUM(J121:J128)</f>
        <v>0</v>
      </c>
      <c r="K129" s="289">
        <f>SUM(K121:K128)</f>
        <v>0</v>
      </c>
      <c r="L129" s="9"/>
      <c r="M129" s="5"/>
      <c r="N129" s="38"/>
    </row>
    <row r="130" spans="1:14" ht="15" customHeight="1">
      <c r="A130" s="4"/>
      <c r="B130" s="201"/>
      <c r="C130" s="202"/>
      <c r="D130" s="202"/>
      <c r="E130" s="148"/>
      <c r="F130" s="148"/>
      <c r="G130" s="148"/>
      <c r="H130" s="157"/>
      <c r="I130" s="139"/>
      <c r="J130" s="166"/>
      <c r="K130" s="293"/>
      <c r="L130" s="9"/>
      <c r="M130" s="5"/>
      <c r="N130" s="38"/>
    </row>
    <row r="131" spans="1:14" ht="15" customHeight="1">
      <c r="A131" s="21">
        <v>1800</v>
      </c>
      <c r="B131" s="243" t="s">
        <v>43</v>
      </c>
      <c r="C131" s="135" t="s">
        <v>85</v>
      </c>
      <c r="D131" s="135" t="s">
        <v>86</v>
      </c>
      <c r="E131" s="135" t="s">
        <v>87</v>
      </c>
      <c r="F131" s="135" t="s">
        <v>88</v>
      </c>
      <c r="G131" s="135"/>
      <c r="H131" s="150" t="s">
        <v>73</v>
      </c>
      <c r="I131" s="135" t="s">
        <v>89</v>
      </c>
      <c r="J131" s="171" t="s">
        <v>123</v>
      </c>
      <c r="K131" s="293"/>
      <c r="L131" s="9"/>
      <c r="M131" s="5"/>
      <c r="N131" s="38"/>
    </row>
    <row r="132" spans="1:14" ht="15" customHeight="1">
      <c r="A132" s="4"/>
      <c r="B132" s="127"/>
      <c r="C132" s="135" t="s">
        <v>0</v>
      </c>
      <c r="D132" s="135" t="s">
        <v>1</v>
      </c>
      <c r="E132" s="135" t="s">
        <v>87</v>
      </c>
      <c r="F132" s="135" t="s">
        <v>2</v>
      </c>
      <c r="G132" s="135"/>
      <c r="H132" s="150" t="s">
        <v>29</v>
      </c>
      <c r="I132" s="135" t="s">
        <v>30</v>
      </c>
      <c r="J132" s="171" t="s">
        <v>31</v>
      </c>
      <c r="K132" s="293"/>
      <c r="L132" s="9"/>
      <c r="M132" s="5"/>
      <c r="N132" s="38"/>
    </row>
    <row r="133" spans="1:14" ht="15" customHeight="1">
      <c r="A133" s="4">
        <v>1801</v>
      </c>
      <c r="B133" s="206" t="s">
        <v>130</v>
      </c>
      <c r="C133" s="142"/>
      <c r="D133" s="231"/>
      <c r="E133" s="142"/>
      <c r="F133" s="142"/>
      <c r="G133" s="142"/>
      <c r="H133" s="151">
        <f t="shared" ref="H133:H136" si="17">(C133*E133*F133)-I133</f>
        <v>0</v>
      </c>
      <c r="I133" s="136"/>
      <c r="J133" s="172">
        <f>SUM(C133*E133)*F133</f>
        <v>0</v>
      </c>
      <c r="K133" s="293"/>
      <c r="L133" s="9"/>
      <c r="M133" s="5"/>
      <c r="N133" s="38"/>
    </row>
    <row r="134" spans="1:14" ht="15" customHeight="1">
      <c r="A134" s="4">
        <v>1803</v>
      </c>
      <c r="B134" s="206" t="s">
        <v>131</v>
      </c>
      <c r="C134" s="142"/>
      <c r="D134" s="231"/>
      <c r="E134" s="142"/>
      <c r="F134" s="142"/>
      <c r="G134" s="142"/>
      <c r="H134" s="270">
        <f t="shared" si="17"/>
        <v>0</v>
      </c>
      <c r="I134" s="136"/>
      <c r="J134" s="172">
        <f>SUM(C134*E134)*F134</f>
        <v>0</v>
      </c>
      <c r="K134" s="293"/>
      <c r="L134" s="9"/>
      <c r="M134" s="5"/>
      <c r="N134" s="38"/>
    </row>
    <row r="135" spans="1:14" ht="15" customHeight="1">
      <c r="A135" s="4">
        <v>1804</v>
      </c>
      <c r="B135" s="206" t="s">
        <v>132</v>
      </c>
      <c r="C135" s="142"/>
      <c r="D135" s="231"/>
      <c r="E135" s="142"/>
      <c r="F135" s="142"/>
      <c r="G135" s="142"/>
      <c r="H135" s="270">
        <f t="shared" si="17"/>
        <v>0</v>
      </c>
      <c r="I135" s="136"/>
      <c r="J135" s="172">
        <f>SUM(C135*E135)*F135</f>
        <v>0</v>
      </c>
      <c r="K135" s="293"/>
      <c r="L135" s="9"/>
      <c r="M135" s="5"/>
      <c r="N135" s="38"/>
    </row>
    <row r="136" spans="1:14" ht="15.75" customHeight="1" thickBot="1">
      <c r="A136" s="4">
        <v>1805</v>
      </c>
      <c r="B136" s="206" t="s">
        <v>120</v>
      </c>
      <c r="C136" s="136"/>
      <c r="D136" s="186"/>
      <c r="E136" s="137"/>
      <c r="F136" s="137"/>
      <c r="G136" s="145"/>
      <c r="H136" s="269">
        <f t="shared" si="17"/>
        <v>0</v>
      </c>
      <c r="I136" s="137"/>
      <c r="J136" s="173">
        <f>SUM(C136*E136)*F136</f>
        <v>0</v>
      </c>
      <c r="K136" s="293"/>
      <c r="L136" s="9"/>
      <c r="M136" s="5"/>
      <c r="N136" s="38"/>
    </row>
    <row r="137" spans="1:14" ht="15.75" customHeight="1" thickBot="1">
      <c r="A137" s="4"/>
      <c r="B137" s="196"/>
      <c r="C137" s="197"/>
      <c r="D137" s="198"/>
      <c r="E137" s="223">
        <v>1800</v>
      </c>
      <c r="F137" s="224" t="s">
        <v>95</v>
      </c>
      <c r="G137" s="224"/>
      <c r="H137" s="158">
        <f>SUM(H133:H136)</f>
        <v>0</v>
      </c>
      <c r="I137" s="158">
        <f t="shared" ref="I137:K137" si="18">SUM(I133:I136)</f>
        <v>0</v>
      </c>
      <c r="J137" s="158">
        <f t="shared" si="18"/>
        <v>0</v>
      </c>
      <c r="K137" s="158">
        <f t="shared" si="18"/>
        <v>0</v>
      </c>
      <c r="L137" s="9"/>
      <c r="M137" s="5"/>
      <c r="N137" s="38"/>
    </row>
    <row r="138" spans="1:14" ht="15" customHeight="1">
      <c r="A138" s="4"/>
      <c r="B138" s="201"/>
      <c r="C138" s="202"/>
      <c r="D138" s="202"/>
      <c r="E138" s="148"/>
      <c r="F138" s="148"/>
      <c r="G138" s="148"/>
      <c r="H138" s="157"/>
      <c r="I138" s="139"/>
      <c r="J138" s="166"/>
      <c r="K138" s="284"/>
      <c r="L138" s="9"/>
      <c r="M138" s="5"/>
      <c r="N138" s="38"/>
    </row>
    <row r="139" spans="1:14" ht="15" customHeight="1">
      <c r="A139" s="17">
        <v>2000</v>
      </c>
      <c r="B139" s="216" t="s">
        <v>24</v>
      </c>
      <c r="C139" s="135" t="s">
        <v>85</v>
      </c>
      <c r="D139" s="135" t="s">
        <v>86</v>
      </c>
      <c r="E139" s="135" t="s">
        <v>87</v>
      </c>
      <c r="F139" s="135" t="s">
        <v>88</v>
      </c>
      <c r="G139" s="135"/>
      <c r="H139" s="150" t="s">
        <v>73</v>
      </c>
      <c r="I139" s="135" t="s">
        <v>89</v>
      </c>
      <c r="J139" s="171" t="s">
        <v>123</v>
      </c>
      <c r="K139" s="284"/>
      <c r="L139" s="9"/>
      <c r="M139" s="5"/>
      <c r="N139" s="38"/>
    </row>
    <row r="140" spans="1:14" ht="15" customHeight="1">
      <c r="A140" s="16"/>
      <c r="B140" s="207"/>
      <c r="C140" s="135" t="s">
        <v>0</v>
      </c>
      <c r="D140" s="135" t="s">
        <v>1</v>
      </c>
      <c r="E140" s="135" t="s">
        <v>87</v>
      </c>
      <c r="F140" s="135" t="s">
        <v>2</v>
      </c>
      <c r="G140" s="135"/>
      <c r="H140" s="150" t="s">
        <v>29</v>
      </c>
      <c r="I140" s="135" t="s">
        <v>30</v>
      </c>
      <c r="J140" s="171"/>
      <c r="K140" s="284"/>
      <c r="L140" s="9"/>
      <c r="M140" s="5"/>
      <c r="N140" s="38"/>
    </row>
    <row r="141" spans="1:14" ht="15" customHeight="1">
      <c r="A141" s="260">
        <v>2025</v>
      </c>
      <c r="B141" s="261" t="s">
        <v>157</v>
      </c>
      <c r="C141" s="136"/>
      <c r="D141" s="186"/>
      <c r="E141" s="145"/>
      <c r="F141" s="145"/>
      <c r="G141" s="145"/>
      <c r="H141" s="162">
        <f t="shared" ref="H141:H142" si="19">(C141*E141*F141)-I141</f>
        <v>0</v>
      </c>
      <c r="I141" s="145"/>
      <c r="J141" s="267">
        <f>SUM(E141*F141)*C141</f>
        <v>0</v>
      </c>
      <c r="K141" s="284"/>
      <c r="L141" s="9"/>
      <c r="M141" s="5"/>
      <c r="N141" s="38"/>
    </row>
    <row r="142" spans="1:14" ht="15.75" customHeight="1" thickBot="1">
      <c r="A142" s="259">
        <v>2026</v>
      </c>
      <c r="B142" s="206" t="s">
        <v>51</v>
      </c>
      <c r="C142" s="136"/>
      <c r="D142" s="263"/>
      <c r="E142" s="137"/>
      <c r="F142" s="137"/>
      <c r="G142" s="137"/>
      <c r="H142" s="162">
        <f t="shared" si="19"/>
        <v>0</v>
      </c>
      <c r="I142" s="137"/>
      <c r="J142" s="268">
        <f>SUM(E142*F142)*C142</f>
        <v>0</v>
      </c>
      <c r="K142" s="284"/>
      <c r="L142" s="9"/>
      <c r="M142" s="5"/>
      <c r="N142" s="38"/>
    </row>
    <row r="143" spans="1:14" ht="15.75" customHeight="1" thickBot="1">
      <c r="A143" s="4"/>
      <c r="B143" s="262" t="s">
        <v>50</v>
      </c>
      <c r="C143" s="197"/>
      <c r="D143" s="188"/>
      <c r="E143" s="264">
        <v>2000</v>
      </c>
      <c r="F143" s="265" t="s">
        <v>95</v>
      </c>
      <c r="G143" s="265"/>
      <c r="H143" s="266">
        <f>SUM(H141:H142)</f>
        <v>0</v>
      </c>
      <c r="I143" s="266">
        <f t="shared" ref="I143:K143" si="20">SUM(I141:I142)</f>
        <v>0</v>
      </c>
      <c r="J143" s="266">
        <f t="shared" si="20"/>
        <v>0</v>
      </c>
      <c r="K143" s="266">
        <f t="shared" si="20"/>
        <v>0</v>
      </c>
      <c r="L143" s="9"/>
      <c r="M143" s="5"/>
      <c r="N143" s="38"/>
    </row>
    <row r="144" spans="1:14" ht="15" customHeight="1">
      <c r="A144" s="4"/>
      <c r="B144" s="201"/>
      <c r="C144" s="202"/>
      <c r="D144" s="202"/>
      <c r="E144" s="148"/>
      <c r="F144" s="148"/>
      <c r="G144" s="148"/>
      <c r="H144" s="157"/>
      <c r="I144" s="139"/>
      <c r="J144" s="166"/>
      <c r="K144" s="284"/>
      <c r="L144" s="9"/>
      <c r="M144" s="5"/>
      <c r="N144" s="38"/>
    </row>
    <row r="145" spans="1:14" ht="15" customHeight="1">
      <c r="A145" s="17">
        <v>2100</v>
      </c>
      <c r="B145" s="216" t="s">
        <v>45</v>
      </c>
      <c r="C145" s="135" t="s">
        <v>85</v>
      </c>
      <c r="D145" s="135" t="s">
        <v>86</v>
      </c>
      <c r="E145" s="135" t="s">
        <v>87</v>
      </c>
      <c r="F145" s="135" t="s">
        <v>88</v>
      </c>
      <c r="G145" s="135"/>
      <c r="H145" s="150" t="s">
        <v>73</v>
      </c>
      <c r="I145" s="135" t="s">
        <v>89</v>
      </c>
      <c r="J145" s="171" t="s">
        <v>123</v>
      </c>
      <c r="K145" s="284"/>
      <c r="L145" s="9"/>
      <c r="M145" s="5"/>
      <c r="N145" s="38"/>
    </row>
    <row r="146" spans="1:14" ht="15" customHeight="1">
      <c r="A146" s="4"/>
      <c r="B146" s="127"/>
      <c r="C146" s="135" t="s">
        <v>0</v>
      </c>
      <c r="D146" s="135" t="s">
        <v>1</v>
      </c>
      <c r="E146" s="135" t="s">
        <v>87</v>
      </c>
      <c r="F146" s="135" t="s">
        <v>2</v>
      </c>
      <c r="G146" s="135"/>
      <c r="H146" s="150" t="s">
        <v>29</v>
      </c>
      <c r="I146" s="135" t="s">
        <v>30</v>
      </c>
      <c r="J146" s="171" t="s">
        <v>31</v>
      </c>
      <c r="K146" s="284"/>
      <c r="L146" s="9"/>
      <c r="M146" s="5"/>
      <c r="N146" s="38"/>
    </row>
    <row r="147" spans="1:14" ht="15" customHeight="1">
      <c r="A147" s="20">
        <v>2101</v>
      </c>
      <c r="B147" s="206" t="s">
        <v>52</v>
      </c>
      <c r="C147" s="142"/>
      <c r="D147" s="245"/>
      <c r="E147" s="142"/>
      <c r="F147" s="142"/>
      <c r="G147" s="244"/>
      <c r="H147" s="159">
        <f>(C147*E147*F147)-I147</f>
        <v>0</v>
      </c>
      <c r="I147" s="142"/>
      <c r="J147" s="178">
        <f>SUM(E147*F147)*C147</f>
        <v>0</v>
      </c>
      <c r="K147" s="284"/>
      <c r="L147" s="9"/>
      <c r="M147" s="5"/>
      <c r="N147" s="38"/>
    </row>
    <row r="148" spans="1:14" ht="15" customHeight="1">
      <c r="A148" s="20">
        <v>2102</v>
      </c>
      <c r="B148" s="206" t="s">
        <v>53</v>
      </c>
      <c r="C148" s="142"/>
      <c r="D148" s="244"/>
      <c r="E148" s="142"/>
      <c r="F148" s="142"/>
      <c r="G148" s="244"/>
      <c r="H148" s="159">
        <f>(C148*E148*F148)-I148</f>
        <v>0</v>
      </c>
      <c r="I148" s="142"/>
      <c r="J148" s="178">
        <f>SUM(E148*F148)*C148</f>
        <v>0</v>
      </c>
      <c r="K148" s="284"/>
      <c r="L148" s="9"/>
      <c r="M148" s="5"/>
      <c r="N148" s="38"/>
    </row>
    <row r="149" spans="1:14" ht="15" customHeight="1">
      <c r="A149" s="20">
        <v>2103</v>
      </c>
      <c r="B149" s="206" t="s">
        <v>54</v>
      </c>
      <c r="C149" s="142"/>
      <c r="D149" s="244"/>
      <c r="E149" s="142"/>
      <c r="F149" s="142"/>
      <c r="G149" s="244"/>
      <c r="H149" s="159">
        <f>(C149*E149*F149)-I149</f>
        <v>0</v>
      </c>
      <c r="I149" s="142"/>
      <c r="J149" s="178">
        <f>SUM(E149*F149)*C149</f>
        <v>0</v>
      </c>
      <c r="K149" s="284"/>
      <c r="L149" s="9"/>
      <c r="M149" s="5"/>
      <c r="N149" s="38"/>
    </row>
    <row r="150" spans="1:14" ht="15.75" customHeight="1" thickBot="1">
      <c r="A150" s="20">
        <v>2104</v>
      </c>
      <c r="B150" s="206" t="s">
        <v>55</v>
      </c>
      <c r="C150" s="142"/>
      <c r="D150" s="244"/>
      <c r="E150" s="147"/>
      <c r="F150" s="147"/>
      <c r="G150" s="246"/>
      <c r="H150" s="165">
        <f>(C150*E150*F150)-I150</f>
        <v>0</v>
      </c>
      <c r="I150" s="147"/>
      <c r="J150" s="179">
        <f>SUM(E150*F150)*C150</f>
        <v>0</v>
      </c>
      <c r="K150" s="284"/>
      <c r="L150" s="9"/>
      <c r="M150" s="5"/>
      <c r="N150" s="38"/>
    </row>
    <row r="151" spans="1:14" ht="15.75" customHeight="1" thickBot="1">
      <c r="A151" s="4"/>
      <c r="B151" s="196"/>
      <c r="C151" s="197"/>
      <c r="D151" s="198"/>
      <c r="E151" s="223">
        <v>2100</v>
      </c>
      <c r="F151" s="224" t="s">
        <v>95</v>
      </c>
      <c r="G151" s="224"/>
      <c r="H151" s="158">
        <f>SUM(H147:H150)</f>
        <v>0</v>
      </c>
      <c r="I151" s="158">
        <f t="shared" ref="I151:K151" si="21">SUM(I147:I150)</f>
        <v>0</v>
      </c>
      <c r="J151" s="158">
        <f t="shared" si="21"/>
        <v>0</v>
      </c>
      <c r="K151" s="158">
        <f t="shared" si="21"/>
        <v>0</v>
      </c>
      <c r="L151" s="9"/>
      <c r="M151" s="5"/>
      <c r="N151" s="38"/>
    </row>
    <row r="152" spans="1:14" ht="15" customHeight="1">
      <c r="A152" s="4"/>
      <c r="B152" s="201"/>
      <c r="C152" s="202"/>
      <c r="D152" s="202"/>
      <c r="E152" s="148"/>
      <c r="F152" s="148"/>
      <c r="G152" s="148"/>
      <c r="H152" s="166"/>
      <c r="I152" s="148"/>
      <c r="J152" s="166"/>
      <c r="K152" s="284"/>
      <c r="L152" s="9"/>
      <c r="M152" s="5"/>
      <c r="N152" s="38"/>
    </row>
    <row r="153" spans="1:14" ht="15" customHeight="1">
      <c r="A153" s="17">
        <v>2200</v>
      </c>
      <c r="B153" s="216" t="s">
        <v>46</v>
      </c>
      <c r="C153" s="135" t="s">
        <v>85</v>
      </c>
      <c r="D153" s="135" t="s">
        <v>86</v>
      </c>
      <c r="E153" s="135" t="s">
        <v>87</v>
      </c>
      <c r="F153" s="135" t="s">
        <v>88</v>
      </c>
      <c r="G153" s="135"/>
      <c r="H153" s="150" t="s">
        <v>73</v>
      </c>
      <c r="I153" s="135" t="s">
        <v>89</v>
      </c>
      <c r="J153" s="171" t="s">
        <v>123</v>
      </c>
      <c r="K153" s="284"/>
      <c r="L153" s="9"/>
      <c r="M153" s="5"/>
      <c r="N153" s="38"/>
    </row>
    <row r="154" spans="1:14" ht="15" customHeight="1">
      <c r="A154" s="4"/>
      <c r="B154" s="127"/>
      <c r="C154" s="135" t="s">
        <v>0</v>
      </c>
      <c r="D154" s="135" t="s">
        <v>1</v>
      </c>
      <c r="E154" s="135" t="s">
        <v>87</v>
      </c>
      <c r="F154" s="135" t="s">
        <v>2</v>
      </c>
      <c r="G154" s="135"/>
      <c r="H154" s="150" t="s">
        <v>29</v>
      </c>
      <c r="I154" s="135" t="s">
        <v>30</v>
      </c>
      <c r="J154" s="171" t="s">
        <v>31</v>
      </c>
      <c r="K154" s="284"/>
      <c r="L154" s="9"/>
      <c r="M154" s="5"/>
      <c r="N154" s="38"/>
    </row>
    <row r="155" spans="1:14" ht="15" customHeight="1">
      <c r="A155" s="22">
        <v>2201</v>
      </c>
      <c r="B155" s="245" t="s">
        <v>56</v>
      </c>
      <c r="C155" s="142"/>
      <c r="D155" s="142"/>
      <c r="E155" s="142"/>
      <c r="F155" s="142"/>
      <c r="G155" s="142"/>
      <c r="H155" s="159">
        <f>(C155*E155*F155)-I155</f>
        <v>0</v>
      </c>
      <c r="I155" s="142"/>
      <c r="J155" s="178">
        <f>SUM(E155*F155)*C155</f>
        <v>0</v>
      </c>
      <c r="K155" s="301"/>
      <c r="L155" s="9"/>
      <c r="M155" s="5"/>
      <c r="N155" s="38"/>
    </row>
    <row r="156" spans="1:14" ht="15" customHeight="1">
      <c r="A156" s="23">
        <v>2205</v>
      </c>
      <c r="B156" s="245" t="s">
        <v>57</v>
      </c>
      <c r="C156" s="142"/>
      <c r="D156" s="142"/>
      <c r="E156" s="142"/>
      <c r="F156" s="142"/>
      <c r="G156" s="142"/>
      <c r="H156" s="159">
        <f>(C156*E156*F156)-I156</f>
        <v>0</v>
      </c>
      <c r="I156" s="142"/>
      <c r="J156" s="178">
        <f>SUM(E156*F156)*C156</f>
        <v>0</v>
      </c>
      <c r="K156" s="301"/>
      <c r="L156" s="9"/>
      <c r="M156" s="5"/>
      <c r="N156" s="38"/>
    </row>
    <row r="157" spans="1:14" ht="15" customHeight="1">
      <c r="A157" s="23">
        <v>2207</v>
      </c>
      <c r="B157" s="245" t="s">
        <v>28</v>
      </c>
      <c r="C157" s="142"/>
      <c r="D157" s="142"/>
      <c r="E157" s="142"/>
      <c r="F157" s="142"/>
      <c r="G157" s="142"/>
      <c r="H157" s="159">
        <f>(C157*E157*F157)-I157</f>
        <v>0</v>
      </c>
      <c r="I157" s="142"/>
      <c r="J157" s="178">
        <f>SUM(E157*F157)*C157</f>
        <v>0</v>
      </c>
      <c r="K157" s="301"/>
      <c r="L157" s="9"/>
      <c r="M157" s="5"/>
      <c r="N157" s="38"/>
    </row>
    <row r="158" spans="1:14" ht="15.75" customHeight="1" thickBot="1">
      <c r="A158" s="24"/>
      <c r="B158" s="188"/>
      <c r="C158" s="247"/>
      <c r="D158" s="198"/>
      <c r="E158" s="248">
        <v>2200</v>
      </c>
      <c r="F158" s="249" t="s">
        <v>95</v>
      </c>
      <c r="G158" s="249"/>
      <c r="H158" s="167">
        <f>SUM(H155:H157)</f>
        <v>0</v>
      </c>
      <c r="I158" s="167">
        <f t="shared" ref="I158:K158" si="22">SUM(I155:I157)</f>
        <v>0</v>
      </c>
      <c r="J158" s="167">
        <f t="shared" si="22"/>
        <v>0</v>
      </c>
      <c r="K158" s="167">
        <f t="shared" si="22"/>
        <v>0</v>
      </c>
      <c r="L158" s="9"/>
      <c r="M158" s="5"/>
      <c r="N158" s="38"/>
    </row>
    <row r="159" spans="1:14" ht="15" customHeight="1">
      <c r="A159" s="4"/>
      <c r="B159" s="201"/>
      <c r="C159" s="202"/>
      <c r="D159" s="202"/>
      <c r="E159" s="148"/>
      <c r="F159" s="148"/>
      <c r="G159" s="148"/>
      <c r="H159" s="157"/>
      <c r="I159" s="139"/>
      <c r="J159" s="166"/>
      <c r="K159" s="284"/>
      <c r="L159" s="9"/>
      <c r="M159" s="5"/>
      <c r="N159" s="38"/>
    </row>
    <row r="160" spans="1:14" ht="15" customHeight="1">
      <c r="A160" s="17">
        <v>2300</v>
      </c>
      <c r="B160" s="216" t="s">
        <v>47</v>
      </c>
      <c r="C160" s="135" t="s">
        <v>85</v>
      </c>
      <c r="D160" s="135" t="s">
        <v>86</v>
      </c>
      <c r="E160" s="135" t="s">
        <v>87</v>
      </c>
      <c r="F160" s="135" t="s">
        <v>88</v>
      </c>
      <c r="G160" s="135"/>
      <c r="H160" s="150" t="s">
        <v>73</v>
      </c>
      <c r="I160" s="135" t="s">
        <v>89</v>
      </c>
      <c r="J160" s="171" t="s">
        <v>123</v>
      </c>
      <c r="K160" s="284"/>
      <c r="L160" s="9"/>
      <c r="M160" s="5"/>
      <c r="N160" s="38"/>
    </row>
    <row r="161" spans="1:14" ht="15" customHeight="1">
      <c r="A161" s="25"/>
      <c r="B161" s="207" t="s">
        <v>50</v>
      </c>
      <c r="C161" s="149" t="s">
        <v>0</v>
      </c>
      <c r="D161" s="149" t="s">
        <v>1</v>
      </c>
      <c r="E161" s="149" t="s">
        <v>87</v>
      </c>
      <c r="F161" s="149" t="s">
        <v>2</v>
      </c>
      <c r="G161" s="149"/>
      <c r="H161" s="168" t="s">
        <v>29</v>
      </c>
      <c r="I161" s="149" t="s">
        <v>30</v>
      </c>
      <c r="J161" s="180" t="s">
        <v>31</v>
      </c>
      <c r="K161" s="284"/>
      <c r="L161" s="9"/>
      <c r="M161" s="5"/>
      <c r="N161" s="38"/>
    </row>
    <row r="162" spans="1:14" ht="15" customHeight="1">
      <c r="A162" s="4">
        <v>2310</v>
      </c>
      <c r="B162" s="250" t="s">
        <v>59</v>
      </c>
      <c r="C162" s="136"/>
      <c r="D162" s="186"/>
      <c r="E162" s="136"/>
      <c r="F162" s="136"/>
      <c r="G162" s="136"/>
      <c r="H162" s="151">
        <f>(C162*E162*F162)-I162</f>
        <v>0</v>
      </c>
      <c r="I162" s="136"/>
      <c r="J162" s="172">
        <f>SUM(E162*F162)*C162</f>
        <v>0</v>
      </c>
      <c r="K162" s="284"/>
      <c r="L162" s="9"/>
      <c r="M162" s="5"/>
      <c r="N162" s="38"/>
    </row>
    <row r="163" spans="1:14" ht="15.75" customHeight="1" thickBot="1">
      <c r="A163" s="26"/>
      <c r="B163" s="251" t="s">
        <v>60</v>
      </c>
      <c r="C163" s="136"/>
      <c r="D163" s="186"/>
      <c r="E163" s="137"/>
      <c r="F163" s="137"/>
      <c r="G163" s="137"/>
      <c r="H163" s="152">
        <f>(C163*E163*F163)-I163</f>
        <v>0</v>
      </c>
      <c r="I163" s="137"/>
      <c r="J163" s="173">
        <f>SUM(E163*F163)*C163</f>
        <v>0</v>
      </c>
      <c r="K163" s="284"/>
      <c r="L163" s="9"/>
      <c r="M163" s="5"/>
      <c r="N163" s="38"/>
    </row>
    <row r="164" spans="1:14" ht="15.75" customHeight="1" thickBot="1">
      <c r="A164" s="4"/>
      <c r="B164" s="252"/>
      <c r="C164" s="197"/>
      <c r="D164" s="198"/>
      <c r="E164" s="223">
        <v>2300</v>
      </c>
      <c r="F164" s="224" t="s">
        <v>95</v>
      </c>
      <c r="G164" s="224"/>
      <c r="H164" s="158">
        <f>SUM(H162:H163)</f>
        <v>0</v>
      </c>
      <c r="I164" s="141">
        <f>SUM(I162:I163)</f>
        <v>0</v>
      </c>
      <c r="J164" s="176">
        <f>SUM(J162:J163)</f>
        <v>0</v>
      </c>
      <c r="K164" s="289">
        <f>SUM(K162:K163)</f>
        <v>0</v>
      </c>
      <c r="L164" s="9"/>
      <c r="M164" s="5"/>
      <c r="N164" s="38"/>
    </row>
    <row r="165" spans="1:14" ht="15" customHeight="1">
      <c r="A165" s="4"/>
      <c r="B165" s="210"/>
      <c r="C165" s="202"/>
      <c r="D165" s="202"/>
      <c r="E165" s="148"/>
      <c r="F165" s="148"/>
      <c r="G165" s="148"/>
      <c r="H165" s="157"/>
      <c r="I165" s="139"/>
      <c r="J165" s="166"/>
      <c r="K165" s="284"/>
      <c r="L165" s="9"/>
      <c r="M165" s="5"/>
      <c r="N165" s="38"/>
    </row>
    <row r="166" spans="1:14" ht="15" customHeight="1">
      <c r="A166" s="17">
        <v>2400</v>
      </c>
      <c r="B166" s="182" t="s">
        <v>48</v>
      </c>
      <c r="C166" s="135" t="s">
        <v>85</v>
      </c>
      <c r="D166" s="135" t="s">
        <v>86</v>
      </c>
      <c r="E166" s="135" t="s">
        <v>87</v>
      </c>
      <c r="F166" s="135" t="s">
        <v>88</v>
      </c>
      <c r="G166" s="135"/>
      <c r="H166" s="150" t="s">
        <v>73</v>
      </c>
      <c r="I166" s="135" t="s">
        <v>89</v>
      </c>
      <c r="J166" s="171" t="s">
        <v>123</v>
      </c>
      <c r="K166" s="284"/>
      <c r="L166" s="9"/>
      <c r="M166" s="5"/>
      <c r="N166" s="38"/>
    </row>
    <row r="167" spans="1:14" ht="15" customHeight="1">
      <c r="A167" s="16"/>
      <c r="B167" s="207"/>
      <c r="C167" s="135" t="s">
        <v>0</v>
      </c>
      <c r="D167" s="135" t="s">
        <v>1</v>
      </c>
      <c r="E167" s="135" t="s">
        <v>87</v>
      </c>
      <c r="F167" s="135" t="s">
        <v>2</v>
      </c>
      <c r="G167" s="135"/>
      <c r="H167" s="150" t="s">
        <v>29</v>
      </c>
      <c r="I167" s="135" t="s">
        <v>30</v>
      </c>
      <c r="J167" s="171" t="s">
        <v>31</v>
      </c>
      <c r="K167" s="284"/>
      <c r="L167" s="9"/>
      <c r="M167" s="5"/>
      <c r="N167" s="38"/>
    </row>
    <row r="168" spans="1:14" ht="15" customHeight="1">
      <c r="A168" s="4">
        <v>2403</v>
      </c>
      <c r="B168" s="206" t="s">
        <v>26</v>
      </c>
      <c r="C168" s="136"/>
      <c r="D168" s="186"/>
      <c r="E168" s="136"/>
      <c r="F168" s="136"/>
      <c r="G168" s="136"/>
      <c r="H168" s="151">
        <f>(C168*E168*F168)-I168</f>
        <v>0</v>
      </c>
      <c r="I168" s="136"/>
      <c r="J168" s="172">
        <f>SUM(E168*F168)*C168</f>
        <v>0</v>
      </c>
      <c r="K168" s="284"/>
      <c r="L168" s="9"/>
      <c r="M168" s="5"/>
      <c r="N168" s="38"/>
    </row>
    <row r="169" spans="1:14" ht="15.75" customHeight="1" thickBot="1">
      <c r="A169" s="4">
        <v>2403</v>
      </c>
      <c r="B169" s="206" t="s">
        <v>61</v>
      </c>
      <c r="C169" s="136"/>
      <c r="D169" s="186"/>
      <c r="E169" s="137"/>
      <c r="F169" s="137"/>
      <c r="G169" s="137"/>
      <c r="H169" s="152">
        <f>(C169*E169*F169)-I169</f>
        <v>0</v>
      </c>
      <c r="I169" s="137"/>
      <c r="J169" s="173">
        <f>SUM(E169*F169)*C169</f>
        <v>0</v>
      </c>
      <c r="K169" s="284"/>
      <c r="L169" s="9"/>
      <c r="M169" s="5"/>
      <c r="N169" s="38"/>
    </row>
    <row r="170" spans="1:14" ht="15.75" customHeight="1" thickBot="1">
      <c r="A170" s="4"/>
      <c r="B170" s="196"/>
      <c r="C170" s="197"/>
      <c r="D170" s="198"/>
      <c r="E170" s="223">
        <v>2400</v>
      </c>
      <c r="F170" s="224" t="s">
        <v>95</v>
      </c>
      <c r="G170" s="224"/>
      <c r="H170" s="158">
        <f>SUM(H168:H169)</f>
        <v>0</v>
      </c>
      <c r="I170" s="141">
        <f>SUM(I168:I169)</f>
        <v>0</v>
      </c>
      <c r="J170" s="176">
        <f>SUM(J168:J169)</f>
        <v>0</v>
      </c>
      <c r="K170" s="289">
        <f>SUM(K168:K169)</f>
        <v>0</v>
      </c>
      <c r="L170" s="9"/>
      <c r="M170" s="5"/>
      <c r="N170" s="38"/>
    </row>
    <row r="171" spans="1:14" ht="15" customHeight="1">
      <c r="A171" s="4"/>
      <c r="B171" s="201"/>
      <c r="C171" s="202"/>
      <c r="D171" s="202"/>
      <c r="E171" s="148"/>
      <c r="F171" s="148"/>
      <c r="G171" s="148"/>
      <c r="H171" s="157"/>
      <c r="I171" s="139"/>
      <c r="J171" s="166"/>
      <c r="K171" s="284"/>
      <c r="L171" s="9"/>
      <c r="M171" s="5"/>
      <c r="N171" s="38"/>
    </row>
    <row r="172" spans="1:14" ht="15" customHeight="1">
      <c r="A172" s="17">
        <v>2600</v>
      </c>
      <c r="B172" s="216" t="s">
        <v>49</v>
      </c>
      <c r="C172" s="135" t="s">
        <v>85</v>
      </c>
      <c r="D172" s="135" t="s">
        <v>86</v>
      </c>
      <c r="E172" s="135" t="s">
        <v>87</v>
      </c>
      <c r="F172" s="135" t="s">
        <v>88</v>
      </c>
      <c r="G172" s="135"/>
      <c r="H172" s="150" t="s">
        <v>73</v>
      </c>
      <c r="I172" s="135" t="s">
        <v>89</v>
      </c>
      <c r="J172" s="171" t="s">
        <v>123</v>
      </c>
      <c r="K172" s="284"/>
      <c r="L172" s="9"/>
      <c r="M172" s="5"/>
      <c r="N172" s="38"/>
    </row>
    <row r="173" spans="1:14" ht="15" customHeight="1">
      <c r="A173" s="4"/>
      <c r="B173" s="127"/>
      <c r="C173" s="135" t="s">
        <v>0</v>
      </c>
      <c r="D173" s="135" t="s">
        <v>1</v>
      </c>
      <c r="E173" s="135" t="s">
        <v>87</v>
      </c>
      <c r="F173" s="135" t="s">
        <v>2</v>
      </c>
      <c r="G173" s="135"/>
      <c r="H173" s="150" t="s">
        <v>29</v>
      </c>
      <c r="I173" s="135" t="s">
        <v>30</v>
      </c>
      <c r="J173" s="171" t="s">
        <v>31</v>
      </c>
      <c r="K173" s="284"/>
      <c r="L173" s="9"/>
      <c r="M173" s="5"/>
      <c r="N173" s="38"/>
    </row>
    <row r="174" spans="1:14" ht="18" customHeight="1">
      <c r="A174" s="4">
        <v>2601</v>
      </c>
      <c r="B174" s="253" t="s">
        <v>119</v>
      </c>
      <c r="C174" s="142"/>
      <c r="D174" s="231"/>
      <c r="E174" s="142"/>
      <c r="F174" s="142"/>
      <c r="G174" s="142"/>
      <c r="H174" s="151">
        <f>(C174*E174*F174)-I174</f>
        <v>0</v>
      </c>
      <c r="I174" s="136"/>
      <c r="J174" s="172">
        <f>SUM(E174*F174)*C174</f>
        <v>0</v>
      </c>
      <c r="K174" s="284"/>
      <c r="L174" s="9"/>
      <c r="M174" s="5"/>
      <c r="N174" s="38"/>
    </row>
    <row r="175" spans="1:14" ht="18" customHeight="1">
      <c r="A175" s="4">
        <v>2602</v>
      </c>
      <c r="B175" s="253" t="s">
        <v>62</v>
      </c>
      <c r="C175" s="142"/>
      <c r="D175" s="231"/>
      <c r="E175" s="142"/>
      <c r="F175" s="142"/>
      <c r="G175" s="142"/>
      <c r="H175" s="151">
        <f>(C175*E175*F175)-I175</f>
        <v>0</v>
      </c>
      <c r="I175" s="136"/>
      <c r="J175" s="172">
        <f>SUM(E175*F175)*C175</f>
        <v>0</v>
      </c>
      <c r="K175" s="284"/>
      <c r="L175" s="9"/>
      <c r="M175" s="5"/>
      <c r="N175" s="38"/>
    </row>
    <row r="176" spans="1:14" ht="15.75" customHeight="1" thickBot="1">
      <c r="A176" s="4">
        <v>2603</v>
      </c>
      <c r="B176" s="253" t="s">
        <v>63</v>
      </c>
      <c r="C176" s="142"/>
      <c r="D176" s="231"/>
      <c r="E176" s="142"/>
      <c r="F176" s="147"/>
      <c r="G176" s="147"/>
      <c r="H176" s="152">
        <f>(C176*E176*F176)-I176</f>
        <v>0</v>
      </c>
      <c r="I176" s="137"/>
      <c r="J176" s="173">
        <f>SUM(E176*F176)*C176</f>
        <v>0</v>
      </c>
      <c r="K176" s="284"/>
      <c r="L176" s="9"/>
      <c r="M176" s="5"/>
      <c r="N176" s="38"/>
    </row>
    <row r="177" spans="1:14" ht="15.75" customHeight="1" thickBot="1">
      <c r="A177" s="4"/>
      <c r="B177" s="196"/>
      <c r="C177" s="197"/>
      <c r="D177" s="198"/>
      <c r="E177" s="248">
        <v>2600</v>
      </c>
      <c r="F177" s="224" t="s">
        <v>95</v>
      </c>
      <c r="G177" s="224"/>
      <c r="H177" s="158">
        <f>SUM(H174:H176)</f>
        <v>0</v>
      </c>
      <c r="I177" s="158">
        <f t="shared" ref="I177:K177" si="23">SUM(I174:I176)</f>
        <v>0</v>
      </c>
      <c r="J177" s="158">
        <f t="shared" si="23"/>
        <v>0</v>
      </c>
      <c r="K177" s="158">
        <f t="shared" si="23"/>
        <v>0</v>
      </c>
      <c r="L177" s="9"/>
      <c r="M177" s="5"/>
      <c r="N177" s="38"/>
    </row>
    <row r="178" spans="1:14" ht="15" customHeight="1">
      <c r="A178" s="4"/>
      <c r="B178" s="201"/>
      <c r="C178" s="202"/>
      <c r="D178" s="202"/>
      <c r="E178" s="148"/>
      <c r="F178" s="215"/>
      <c r="G178" s="215"/>
      <c r="H178" s="157"/>
      <c r="I178" s="139"/>
      <c r="J178" s="166"/>
      <c r="K178" s="284"/>
      <c r="L178" s="9"/>
      <c r="M178" s="5"/>
      <c r="N178" s="38"/>
    </row>
    <row r="179" spans="1:14" ht="15" customHeight="1">
      <c r="A179" s="18">
        <v>2700</v>
      </c>
      <c r="B179" s="254" t="s">
        <v>72</v>
      </c>
      <c r="C179" s="135" t="s">
        <v>85</v>
      </c>
      <c r="D179" s="135" t="s">
        <v>86</v>
      </c>
      <c r="E179" s="135" t="s">
        <v>87</v>
      </c>
      <c r="F179" s="135" t="s">
        <v>88</v>
      </c>
      <c r="G179" s="135"/>
      <c r="H179" s="150" t="s">
        <v>73</v>
      </c>
      <c r="I179" s="135" t="s">
        <v>89</v>
      </c>
      <c r="J179" s="171" t="s">
        <v>123</v>
      </c>
      <c r="K179" s="284"/>
      <c r="L179" s="9"/>
      <c r="M179" s="5"/>
      <c r="N179" s="38"/>
    </row>
    <row r="180" spans="1:14" ht="15" customHeight="1">
      <c r="A180" s="4"/>
      <c r="B180" s="127"/>
      <c r="C180" s="135" t="s">
        <v>0</v>
      </c>
      <c r="D180" s="135" t="s">
        <v>1</v>
      </c>
      <c r="E180" s="135" t="s">
        <v>87</v>
      </c>
      <c r="F180" s="135" t="s">
        <v>2</v>
      </c>
      <c r="G180" s="135"/>
      <c r="H180" s="150" t="s">
        <v>29</v>
      </c>
      <c r="I180" s="135" t="s">
        <v>30</v>
      </c>
      <c r="J180" s="171" t="s">
        <v>31</v>
      </c>
      <c r="K180" s="284"/>
      <c r="L180" s="9"/>
      <c r="M180" s="5"/>
      <c r="N180" s="38"/>
    </row>
    <row r="181" spans="1:14" ht="15" customHeight="1">
      <c r="A181" s="4">
        <v>2702</v>
      </c>
      <c r="B181" s="206" t="s">
        <v>64</v>
      </c>
      <c r="C181" s="136"/>
      <c r="D181" s="186"/>
      <c r="E181" s="136"/>
      <c r="F181" s="136"/>
      <c r="G181" s="136"/>
      <c r="H181" s="151">
        <f t="shared" ref="H181:H186" si="24">(C181*E181*F181)-I181</f>
        <v>0</v>
      </c>
      <c r="I181" s="136"/>
      <c r="J181" s="172">
        <f>SUM(E181*F181)*C181</f>
        <v>0</v>
      </c>
      <c r="K181" s="284"/>
      <c r="L181" s="9"/>
      <c r="M181" s="5"/>
      <c r="N181" s="38"/>
    </row>
    <row r="182" spans="1:14" ht="15" customHeight="1">
      <c r="A182" s="4">
        <v>2706</v>
      </c>
      <c r="B182" s="206" t="s">
        <v>65</v>
      </c>
      <c r="C182" s="136"/>
      <c r="D182" s="186"/>
      <c r="E182" s="136"/>
      <c r="F182" s="136"/>
      <c r="G182" s="136"/>
      <c r="H182" s="151">
        <f t="shared" si="24"/>
        <v>0</v>
      </c>
      <c r="I182" s="136"/>
      <c r="J182" s="172">
        <f>SUM(C182*E182)*F182</f>
        <v>0</v>
      </c>
      <c r="K182" s="284"/>
      <c r="L182" s="9"/>
      <c r="M182" s="5"/>
      <c r="N182" s="38"/>
    </row>
    <row r="183" spans="1:14" ht="15" customHeight="1">
      <c r="A183" s="4">
        <v>2708</v>
      </c>
      <c r="B183" s="206" t="s">
        <v>66</v>
      </c>
      <c r="C183" s="136"/>
      <c r="D183" s="186"/>
      <c r="E183" s="136"/>
      <c r="F183" s="136"/>
      <c r="G183" s="136"/>
      <c r="H183" s="151">
        <f t="shared" si="24"/>
        <v>0</v>
      </c>
      <c r="I183" s="136"/>
      <c r="J183" s="172">
        <f>SUM(C183*E183)*F183</f>
        <v>0</v>
      </c>
      <c r="K183" s="284"/>
      <c r="L183" s="9"/>
      <c r="M183" s="5"/>
      <c r="N183" s="38"/>
    </row>
    <row r="184" spans="1:14" ht="15" customHeight="1">
      <c r="A184" s="4">
        <v>2709</v>
      </c>
      <c r="B184" s="206" t="s">
        <v>67</v>
      </c>
      <c r="C184" s="136"/>
      <c r="D184" s="186"/>
      <c r="E184" s="136"/>
      <c r="F184" s="136"/>
      <c r="G184" s="136"/>
      <c r="H184" s="151">
        <f t="shared" si="24"/>
        <v>0</v>
      </c>
      <c r="I184" s="136"/>
      <c r="J184" s="172">
        <f>SUM(C184*E184)*F184</f>
        <v>0</v>
      </c>
      <c r="K184" s="284"/>
      <c r="L184" s="9"/>
      <c r="M184" s="5"/>
      <c r="N184" s="38"/>
    </row>
    <row r="185" spans="1:14" ht="15" customHeight="1">
      <c r="A185" s="4">
        <v>2711</v>
      </c>
      <c r="B185" s="206" t="s">
        <v>68</v>
      </c>
      <c r="C185" s="136"/>
      <c r="D185" s="186"/>
      <c r="E185" s="136"/>
      <c r="F185" s="136"/>
      <c r="G185" s="136"/>
      <c r="H185" s="151">
        <f t="shared" si="24"/>
        <v>0</v>
      </c>
      <c r="I185" s="136"/>
      <c r="J185" s="172">
        <f>SUM(C185*E185)*F185</f>
        <v>0</v>
      </c>
      <c r="K185" s="292"/>
      <c r="L185" s="9"/>
      <c r="M185" s="5"/>
      <c r="N185" s="38"/>
    </row>
    <row r="186" spans="1:14" ht="15" customHeight="1">
      <c r="A186" s="4">
        <v>2712</v>
      </c>
      <c r="B186" s="206" t="s">
        <v>28</v>
      </c>
      <c r="C186" s="136"/>
      <c r="D186" s="186"/>
      <c r="E186" s="136"/>
      <c r="F186" s="136"/>
      <c r="G186" s="136"/>
      <c r="H186" s="151">
        <f t="shared" si="24"/>
        <v>0</v>
      </c>
      <c r="I186" s="136"/>
      <c r="J186" s="172">
        <f>SUM(C186*E186)*F186</f>
        <v>0</v>
      </c>
      <c r="K186" s="300"/>
      <c r="L186" s="38"/>
      <c r="M186" s="38"/>
      <c r="N186" s="38"/>
    </row>
    <row r="187" spans="1:14" ht="15.75" customHeight="1" thickBot="1">
      <c r="A187" s="4"/>
      <c r="B187" s="196"/>
      <c r="C187" s="197"/>
      <c r="D187" s="197"/>
      <c r="E187" s="170"/>
      <c r="F187" s="170"/>
      <c r="G187" s="170"/>
      <c r="H187" s="169"/>
      <c r="I187" s="144"/>
      <c r="J187" s="181"/>
      <c r="K187" s="294"/>
      <c r="L187" s="5"/>
      <c r="M187" s="5"/>
      <c r="N187" s="38"/>
    </row>
    <row r="188" spans="1:14" ht="15.75" customHeight="1" thickBot="1">
      <c r="A188" s="4"/>
      <c r="B188" s="255"/>
      <c r="C188" s="115"/>
      <c r="D188" s="229"/>
      <c r="E188" s="223">
        <v>2600</v>
      </c>
      <c r="F188" s="224" t="s">
        <v>95</v>
      </c>
      <c r="G188" s="224"/>
      <c r="H188" s="158">
        <f>SUM(H181:H186)</f>
        <v>0</v>
      </c>
      <c r="I188" s="141">
        <f>SUM(I181:I186)</f>
        <v>0</v>
      </c>
      <c r="J188" s="176">
        <f>SUM(J181:J187)</f>
        <v>0</v>
      </c>
      <c r="K188" s="295">
        <f>SUM(K181:K187)</f>
        <v>0</v>
      </c>
      <c r="L188" s="9"/>
      <c r="M188" s="5"/>
      <c r="N188" s="38"/>
    </row>
    <row r="189" spans="1:14" ht="15" customHeight="1">
      <c r="A189" s="4"/>
      <c r="B189" s="10"/>
      <c r="C189" s="5"/>
      <c r="D189" s="5"/>
      <c r="E189" s="7"/>
      <c r="F189" s="7"/>
      <c r="G189" s="7"/>
      <c r="H189" s="27"/>
      <c r="I189" s="28"/>
      <c r="J189" s="7"/>
      <c r="L189" s="38"/>
      <c r="M189" s="5"/>
      <c r="N189" s="38"/>
    </row>
    <row r="190" spans="1:14" ht="15" customHeight="1">
      <c r="A190" s="4"/>
      <c r="B190" s="10"/>
      <c r="C190" s="5"/>
      <c r="D190" s="5"/>
      <c r="E190" s="5"/>
      <c r="F190" s="5"/>
      <c r="G190" s="5"/>
      <c r="H190" s="5"/>
      <c r="I190" s="29"/>
      <c r="J190" s="5"/>
      <c r="K190" s="297"/>
      <c r="L190" s="5"/>
      <c r="M190" s="5"/>
      <c r="N190" s="38"/>
    </row>
    <row r="191" spans="1:14" ht="15" customHeight="1">
      <c r="A191" s="4"/>
      <c r="B191" s="10"/>
      <c r="C191" s="5"/>
      <c r="D191" s="5"/>
      <c r="E191" s="5"/>
      <c r="F191" s="5"/>
      <c r="G191" s="5"/>
      <c r="H191" s="5"/>
      <c r="I191" s="29"/>
      <c r="J191" s="5"/>
      <c r="K191" s="298"/>
      <c r="L191" s="5"/>
      <c r="M191" s="5"/>
      <c r="N191" s="38"/>
    </row>
    <row r="192" spans="1:14" ht="15" customHeight="1">
      <c r="A192" s="4"/>
      <c r="B192" s="10"/>
      <c r="C192" s="5"/>
      <c r="D192" s="5"/>
      <c r="E192" s="5"/>
      <c r="F192" s="5"/>
      <c r="G192" s="5"/>
      <c r="H192" s="5"/>
      <c r="I192" s="29"/>
      <c r="J192" s="5"/>
      <c r="K192" s="297"/>
      <c r="L192" s="5"/>
      <c r="M192" s="5"/>
      <c r="N192" s="38"/>
    </row>
    <row r="193" spans="1:14" ht="15" customHeight="1">
      <c r="A193" s="4"/>
      <c r="B193" s="30" t="s">
        <v>69</v>
      </c>
      <c r="C193" s="5"/>
      <c r="D193" s="5"/>
      <c r="E193" s="5"/>
      <c r="F193" s="5"/>
      <c r="G193" s="5"/>
      <c r="H193" s="5"/>
      <c r="I193" s="29"/>
      <c r="J193" s="5"/>
      <c r="K193" s="298"/>
      <c r="L193" s="5"/>
      <c r="M193" s="5"/>
      <c r="N193" s="38"/>
    </row>
    <row r="194" spans="1:14" ht="15" customHeight="1">
      <c r="A194" s="4"/>
      <c r="B194" s="30" t="s">
        <v>60</v>
      </c>
      <c r="C194" s="31" t="s">
        <v>70</v>
      </c>
      <c r="D194" s="5"/>
      <c r="E194" s="5"/>
      <c r="F194" s="5"/>
      <c r="G194" s="5"/>
      <c r="H194" s="5"/>
      <c r="I194" s="29"/>
      <c r="J194" s="5"/>
      <c r="K194" s="298"/>
      <c r="L194" s="5"/>
      <c r="M194" s="5"/>
      <c r="N194" s="38"/>
    </row>
    <row r="195" spans="1:14" ht="15" customHeight="1">
      <c r="A195" s="4"/>
      <c r="B195" s="10"/>
      <c r="C195" s="5"/>
      <c r="D195" s="5"/>
      <c r="E195" s="5"/>
      <c r="F195" s="5"/>
      <c r="G195" s="5"/>
      <c r="H195" s="5"/>
      <c r="I195" s="29"/>
      <c r="J195" s="5"/>
      <c r="K195" s="298"/>
      <c r="L195" s="5"/>
      <c r="M195" s="5"/>
      <c r="N195" s="38"/>
    </row>
    <row r="196" spans="1:14" ht="15" customHeight="1">
      <c r="A196" s="4"/>
      <c r="B196" s="10"/>
      <c r="C196" s="5"/>
      <c r="D196" s="5"/>
      <c r="E196" s="5"/>
      <c r="F196" s="5"/>
      <c r="G196" s="5"/>
      <c r="H196" s="5"/>
      <c r="I196" s="29"/>
      <c r="J196" s="5"/>
      <c r="K196" s="298"/>
      <c r="L196" s="5"/>
      <c r="M196" s="5"/>
      <c r="N196" s="38"/>
    </row>
    <row r="197" spans="1:14" ht="15" customHeight="1">
      <c r="A197" s="4"/>
      <c r="B197" s="10"/>
      <c r="C197" s="5"/>
      <c r="D197" s="5"/>
      <c r="E197" s="5"/>
      <c r="F197" s="5"/>
      <c r="G197" s="5"/>
      <c r="H197" s="5"/>
      <c r="I197" s="29"/>
      <c r="J197" s="5"/>
      <c r="K197" s="298"/>
      <c r="L197" s="5"/>
      <c r="M197" s="5"/>
      <c r="N197" s="38"/>
    </row>
    <row r="198" spans="1:14" ht="15" customHeight="1">
      <c r="A198" s="4"/>
      <c r="B198" s="10"/>
      <c r="C198" s="5"/>
      <c r="D198" s="5"/>
      <c r="E198" s="5"/>
      <c r="F198" s="5"/>
      <c r="G198" s="5"/>
      <c r="H198" s="5"/>
      <c r="I198" s="29"/>
      <c r="J198" s="5"/>
      <c r="K198" s="298"/>
      <c r="L198" s="5"/>
      <c r="M198" s="5"/>
      <c r="N198" s="38"/>
    </row>
    <row r="199" spans="1:14" ht="15" customHeight="1">
      <c r="A199" s="4"/>
      <c r="B199" s="10"/>
      <c r="C199" s="5"/>
      <c r="D199" s="5"/>
      <c r="E199" s="5"/>
      <c r="F199" s="5"/>
      <c r="G199" s="5"/>
      <c r="H199" s="5"/>
      <c r="I199" s="29"/>
      <c r="J199" s="5"/>
      <c r="K199" s="298"/>
      <c r="L199" s="5"/>
      <c r="M199" s="5"/>
      <c r="N199" s="38"/>
    </row>
    <row r="200" spans="1:14" ht="15" customHeight="1">
      <c r="A200" s="4"/>
      <c r="B200" s="10"/>
      <c r="C200" s="5"/>
      <c r="D200" s="5"/>
      <c r="E200" s="5"/>
      <c r="F200" s="5"/>
      <c r="G200" s="5"/>
      <c r="H200" s="5"/>
      <c r="I200" s="29"/>
      <c r="J200" s="5"/>
      <c r="K200" s="298"/>
      <c r="L200" s="5"/>
      <c r="M200" s="5"/>
      <c r="N200" s="38"/>
    </row>
    <row r="201" spans="1:14" ht="15" customHeight="1">
      <c r="A201" s="4"/>
      <c r="B201" s="10"/>
      <c r="C201" s="5"/>
      <c r="D201" s="5"/>
      <c r="E201" s="5"/>
      <c r="F201" s="5"/>
      <c r="G201" s="5"/>
      <c r="H201" s="5"/>
      <c r="I201" s="29"/>
      <c r="J201" s="5"/>
      <c r="K201" s="298"/>
      <c r="L201" s="5"/>
      <c r="M201" s="5"/>
      <c r="N201" s="38"/>
    </row>
    <row r="202" spans="1:14" ht="15" customHeight="1">
      <c r="A202" s="4"/>
      <c r="B202" s="10"/>
      <c r="C202" s="5"/>
      <c r="D202" s="5"/>
      <c r="E202" s="5"/>
      <c r="F202" s="5"/>
      <c r="G202" s="5"/>
      <c r="H202" s="5"/>
      <c r="I202" s="29"/>
      <c r="J202" s="5"/>
      <c r="K202" s="298"/>
      <c r="L202" s="5"/>
      <c r="M202" s="5"/>
      <c r="N202" s="38"/>
    </row>
    <row r="203" spans="1:14" ht="15" customHeight="1">
      <c r="A203" s="4"/>
      <c r="B203" s="10"/>
      <c r="C203" s="5"/>
      <c r="D203" s="5"/>
      <c r="E203" s="5"/>
      <c r="F203" s="5"/>
      <c r="G203" s="5"/>
      <c r="H203" s="5"/>
      <c r="I203" s="29"/>
      <c r="J203" s="34"/>
      <c r="K203" s="298"/>
      <c r="L203" s="5"/>
      <c r="M203" s="5"/>
      <c r="N203" s="38"/>
    </row>
    <row r="204" spans="1:14" ht="15" customHeight="1">
      <c r="A204" s="32"/>
      <c r="B204" s="33"/>
      <c r="C204" s="34"/>
      <c r="D204" s="34"/>
      <c r="E204" s="34"/>
      <c r="F204" s="34"/>
      <c r="G204" s="34"/>
      <c r="H204" s="34"/>
      <c r="I204" s="35"/>
      <c r="K204" s="299"/>
      <c r="L204" s="34"/>
      <c r="M204" s="5"/>
      <c r="N204" s="38"/>
    </row>
  </sheetData>
  <sheetProtection sheet="1" objects="1" scenarios="1"/>
  <phoneticPr fontId="9" type="noConversion"/>
  <conditionalFormatting sqref="J31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horizontalDpi="4294967292" verticalDpi="4294967292" r:id="rId1"/>
  <headerFooter>
    <oddFooter>&amp;L&amp;"Helvetica Neue,Regular"&amp;12&amp;K000000&amp;P</oddFooter>
  </headerFooter>
  <rowBreaks count="4" manualBreakCount="4">
    <brk id="31" max="16383" man="1"/>
    <brk id="84" max="16383" man="1"/>
    <brk id="129" max="16383" man="1"/>
    <brk id="17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Kostnaðaráætlun</vt:lpstr>
      <vt:lpstr>Kostnaðaráætlun!Print_Area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Sigurrós Hilmarsdóttir - KI</dc:creator>
  <cp:lastModifiedBy>Martin Schluter</cp:lastModifiedBy>
  <cp:lastPrinted>2022-10-10T14:42:28Z</cp:lastPrinted>
  <dcterms:created xsi:type="dcterms:W3CDTF">2021-02-01T09:09:05Z</dcterms:created>
  <dcterms:modified xsi:type="dcterms:W3CDTF">2022-11-01T10:34:59Z</dcterms:modified>
</cp:coreProperties>
</file>