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kmframleisludeild-ki/Shared Documents/Leiðbeiningar, eyðublöð og sniðmát fyrir umsækjendur/"/>
    </mc:Choice>
  </mc:AlternateContent>
  <xr:revisionPtr revIDLastSave="567" documentId="8_{9F60AAB9-3B7C-42E0-B698-EEBC518F36D6}" xr6:coauthVersionLast="47" xr6:coauthVersionMax="47" xr10:uidLastSave="{0BC84DC2-45B6-4C82-AD88-C381436D04D6}"/>
  <bookViews>
    <workbookView xWindow="555" yWindow="0" windowWidth="36690" windowHeight="20565" xr2:uid="{00000000-000D-0000-FFFF-FFFF00000000}"/>
  </bookViews>
  <sheets>
    <sheet name="Leiðbeiningar" sheetId="4" r:id="rId1"/>
    <sheet name="Kostnaðaráætlun" sheetId="2" r:id="rId2"/>
  </sheets>
  <definedNames>
    <definedName name="FJM">Kostnaðaráætlun!$L$30</definedName>
    <definedName name="_xlnm.Print_Area" localSheetId="1">Kostnaðaráætlun!$A$1:$M$255</definedName>
    <definedName name="_xlnm.Print_Area" localSheetId="0">Leiðbeiningar!$A$1:$B$48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9" i="2" l="1"/>
  <c r="G249" i="2"/>
  <c r="I243" i="2"/>
  <c r="G243" i="2"/>
  <c r="I242" i="2"/>
  <c r="G242" i="2"/>
  <c r="I229" i="2"/>
  <c r="G229" i="2"/>
  <c r="I227" i="2"/>
  <c r="G227" i="2"/>
  <c r="I228" i="2"/>
  <c r="G228" i="2"/>
  <c r="I111" i="2" l="1"/>
  <c r="G111" i="2"/>
  <c r="I110" i="2"/>
  <c r="G110" i="2"/>
  <c r="G61" i="2" l="1"/>
  <c r="I61" i="2"/>
  <c r="G141" i="2"/>
  <c r="I141" i="2"/>
  <c r="G142" i="2"/>
  <c r="I142" i="2"/>
  <c r="G143" i="2"/>
  <c r="I143" i="2"/>
  <c r="G144" i="2"/>
  <c r="I144" i="2"/>
  <c r="G145" i="2"/>
  <c r="I145" i="2"/>
  <c r="G146" i="2"/>
  <c r="I146" i="2"/>
  <c r="G147" i="2"/>
  <c r="I147" i="2"/>
  <c r="I140" i="2"/>
  <c r="G140" i="2"/>
  <c r="G235" i="2"/>
  <c r="I235" i="2"/>
  <c r="G236" i="2"/>
  <c r="I236" i="2"/>
  <c r="G237" i="2"/>
  <c r="I237" i="2"/>
  <c r="G238" i="2"/>
  <c r="I238" i="2"/>
  <c r="G239" i="2"/>
  <c r="I239" i="2"/>
  <c r="G240" i="2"/>
  <c r="I240" i="2"/>
  <c r="G241" i="2"/>
  <c r="I241" i="2"/>
  <c r="G244" i="2"/>
  <c r="I244" i="2"/>
  <c r="G245" i="2"/>
  <c r="I245" i="2"/>
  <c r="G246" i="2"/>
  <c r="I246" i="2"/>
  <c r="G247" i="2"/>
  <c r="I247" i="2"/>
  <c r="G248" i="2"/>
  <c r="I248" i="2"/>
  <c r="I184" i="2"/>
  <c r="G184" i="2"/>
  <c r="I169" i="2"/>
  <c r="G169" i="2"/>
  <c r="I168" i="2"/>
  <c r="G168" i="2"/>
  <c r="I167" i="2"/>
  <c r="G167" i="2"/>
  <c r="I166" i="2"/>
  <c r="G166" i="2"/>
  <c r="I165" i="2"/>
  <c r="G165" i="2"/>
  <c r="I164" i="2"/>
  <c r="G164" i="2"/>
  <c r="I163" i="2"/>
  <c r="G163" i="2"/>
  <c r="I162" i="2"/>
  <c r="G162" i="2"/>
  <c r="I161" i="2"/>
  <c r="G161" i="2"/>
  <c r="G160" i="2"/>
  <c r="I154" i="2"/>
  <c r="G154" i="2"/>
  <c r="G118" i="2"/>
  <c r="I121" i="2"/>
  <c r="G121" i="2"/>
  <c r="G170" i="2" l="1"/>
  <c r="I41" i="2"/>
  <c r="G41" i="2"/>
  <c r="I39" i="2"/>
  <c r="G39" i="2"/>
  <c r="I45" i="2"/>
  <c r="G45" i="2"/>
  <c r="H49" i="2"/>
  <c r="J49" i="2"/>
  <c r="G234" i="2"/>
  <c r="J249" i="2"/>
  <c r="H249" i="2"/>
  <c r="J230" i="2"/>
  <c r="H230" i="2"/>
  <c r="J194" i="2"/>
  <c r="J208" i="2"/>
  <c r="G213" i="2"/>
  <c r="I213" i="2"/>
  <c r="G214" i="2"/>
  <c r="I214" i="2"/>
  <c r="G215" i="2"/>
  <c r="I215" i="2"/>
  <c r="G216" i="2"/>
  <c r="I216" i="2"/>
  <c r="G217" i="2"/>
  <c r="I217" i="2"/>
  <c r="G218" i="2"/>
  <c r="I218" i="2"/>
  <c r="G219" i="2"/>
  <c r="I219" i="2"/>
  <c r="G220" i="2"/>
  <c r="I220" i="2"/>
  <c r="I212" i="2"/>
  <c r="G212" i="2"/>
  <c r="H221" i="2"/>
  <c r="H208" i="2"/>
  <c r="I205" i="2"/>
  <c r="G205" i="2"/>
  <c r="G198" i="2"/>
  <c r="I192" i="2"/>
  <c r="G192" i="2"/>
  <c r="G191" i="2"/>
  <c r="I191" i="2"/>
  <c r="G193" i="2"/>
  <c r="I193" i="2"/>
  <c r="I190" i="2"/>
  <c r="G190" i="2"/>
  <c r="I181" i="2"/>
  <c r="G181" i="2"/>
  <c r="G182" i="2"/>
  <c r="I182" i="2"/>
  <c r="G183" i="2"/>
  <c r="I183" i="2"/>
  <c r="G185" i="2"/>
  <c r="I185" i="2"/>
  <c r="I174" i="2"/>
  <c r="G174" i="2"/>
  <c r="G153" i="2"/>
  <c r="I153" i="2"/>
  <c r="G155" i="2"/>
  <c r="I155" i="2"/>
  <c r="I152" i="2"/>
  <c r="G152" i="2"/>
  <c r="G135" i="2"/>
  <c r="I135" i="2"/>
  <c r="I134" i="2"/>
  <c r="G134" i="2"/>
  <c r="G127" i="2"/>
  <c r="I127" i="2"/>
  <c r="G128" i="2"/>
  <c r="I128" i="2"/>
  <c r="G129" i="2"/>
  <c r="I129" i="2"/>
  <c r="I126" i="2"/>
  <c r="G126" i="2"/>
  <c r="G120" i="2"/>
  <c r="I120" i="2"/>
  <c r="I119" i="2"/>
  <c r="G119" i="2"/>
  <c r="I118" i="2"/>
  <c r="G103" i="2"/>
  <c r="I103" i="2"/>
  <c r="G104" i="2"/>
  <c r="I104" i="2"/>
  <c r="G105" i="2"/>
  <c r="I105" i="2"/>
  <c r="G106" i="2"/>
  <c r="I106" i="2"/>
  <c r="G107" i="2"/>
  <c r="I107" i="2"/>
  <c r="G108" i="2"/>
  <c r="I108" i="2"/>
  <c r="G109" i="2"/>
  <c r="I109" i="2"/>
  <c r="G112" i="2"/>
  <c r="I112" i="2"/>
  <c r="G113" i="2"/>
  <c r="I113" i="2"/>
  <c r="G94" i="2"/>
  <c r="I94" i="2"/>
  <c r="G95" i="2"/>
  <c r="I95" i="2"/>
  <c r="G96" i="2"/>
  <c r="I96" i="2"/>
  <c r="G97" i="2"/>
  <c r="I97" i="2"/>
  <c r="I93" i="2"/>
  <c r="G93" i="2"/>
  <c r="G67" i="2"/>
  <c r="I67" i="2"/>
  <c r="I66" i="2"/>
  <c r="G66" i="2"/>
  <c r="G60" i="2"/>
  <c r="G62" i="2" s="1"/>
  <c r="G53" i="2"/>
  <c r="G54" i="2"/>
  <c r="I54" i="2"/>
  <c r="G55" i="2"/>
  <c r="I55" i="2"/>
  <c r="G40" i="2"/>
  <c r="I40" i="2"/>
  <c r="G42" i="2"/>
  <c r="I42" i="2"/>
  <c r="G43" i="2"/>
  <c r="I43" i="2"/>
  <c r="G44" i="2"/>
  <c r="I44" i="2"/>
  <c r="G46" i="2"/>
  <c r="I46" i="2"/>
  <c r="G47" i="2"/>
  <c r="I47" i="2"/>
  <c r="G48" i="2"/>
  <c r="I48" i="2"/>
  <c r="I38" i="2"/>
  <c r="G38" i="2"/>
  <c r="D25" i="2"/>
  <c r="C25" i="2"/>
  <c r="G225" i="2"/>
  <c r="I225" i="2"/>
  <c r="G122" i="2" l="1"/>
  <c r="G98" i="2"/>
  <c r="G56" i="2"/>
  <c r="G221" i="2"/>
  <c r="G186" i="2"/>
  <c r="G136" i="2"/>
  <c r="G156" i="2"/>
  <c r="I136" i="2"/>
  <c r="G130" i="2"/>
  <c r="I49" i="2"/>
  <c r="G49" i="2"/>
  <c r="C6" i="2" s="1"/>
  <c r="I194" i="2"/>
  <c r="G194" i="2"/>
  <c r="I186" i="2"/>
  <c r="I130" i="2"/>
  <c r="G68" i="2"/>
  <c r="I156" i="2"/>
  <c r="I122" i="2"/>
  <c r="I221" i="2"/>
  <c r="I68" i="2"/>
  <c r="I98" i="2"/>
  <c r="G148" i="2"/>
  <c r="G17" i="2" l="1"/>
  <c r="G25" i="2"/>
  <c r="G6" i="2"/>
  <c r="J56" i="2"/>
  <c r="G7" i="2" s="1"/>
  <c r="G26" i="2"/>
  <c r="G23" i="2"/>
  <c r="J201" i="2"/>
  <c r="G22" i="2" s="1"/>
  <c r="J177" i="2"/>
  <c r="G19" i="2" s="1"/>
  <c r="J170" i="2"/>
  <c r="G18" i="2" s="1"/>
  <c r="J148" i="2"/>
  <c r="G16" i="2" s="1"/>
  <c r="J136" i="2"/>
  <c r="G15" i="2" s="1"/>
  <c r="J130" i="2"/>
  <c r="G14" i="2" s="1"/>
  <c r="J122" i="2"/>
  <c r="G13" i="2" s="1"/>
  <c r="J114" i="2"/>
  <c r="G12" i="2" s="1"/>
  <c r="J98" i="2"/>
  <c r="G11" i="2" s="1"/>
  <c r="J87" i="2"/>
  <c r="G10" i="2" s="1"/>
  <c r="J68" i="2"/>
  <c r="G9" i="2" s="1"/>
  <c r="J62" i="2"/>
  <c r="G8" i="2" s="1"/>
  <c r="G21" i="2" l="1"/>
  <c r="J89" i="2"/>
  <c r="G28" i="2"/>
  <c r="H56" i="2" l="1"/>
  <c r="D7" i="2" s="1"/>
  <c r="D6" i="2"/>
  <c r="G102" i="2"/>
  <c r="G114" i="2" s="1"/>
  <c r="G175" i="2"/>
  <c r="G176" i="2"/>
  <c r="G199" i="2"/>
  <c r="G200" i="2"/>
  <c r="G206" i="2"/>
  <c r="G207" i="2"/>
  <c r="G226" i="2"/>
  <c r="G230" i="2" s="1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I234" i="2"/>
  <c r="I53" i="2"/>
  <c r="I56" i="2" s="1"/>
  <c r="I60" i="2"/>
  <c r="I62" i="2" s="1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H62" i="2"/>
  <c r="D8" i="2" s="1"/>
  <c r="H68" i="2"/>
  <c r="D9" i="2" s="1"/>
  <c r="H87" i="2"/>
  <c r="D10" i="2" s="1"/>
  <c r="H114" i="2"/>
  <c r="D12" i="2" s="1"/>
  <c r="H122" i="2"/>
  <c r="D13" i="2" s="1"/>
  <c r="H130" i="2"/>
  <c r="D14" i="2" s="1"/>
  <c r="H136" i="2"/>
  <c r="D15" i="2" s="1"/>
  <c r="H148" i="2"/>
  <c r="D16" i="2" s="1"/>
  <c r="H156" i="2"/>
  <c r="D17" i="2" s="1"/>
  <c r="H170" i="2"/>
  <c r="D18" i="2" s="1"/>
  <c r="H177" i="2"/>
  <c r="D19" i="2" s="1"/>
  <c r="H194" i="2"/>
  <c r="H201" i="2"/>
  <c r="D22" i="2" s="1"/>
  <c r="D23" i="2"/>
  <c r="D24" i="2"/>
  <c r="D26" i="2"/>
  <c r="H98" i="2"/>
  <c r="D11" i="2" s="1"/>
  <c r="I198" i="2"/>
  <c r="I199" i="2"/>
  <c r="I200" i="2"/>
  <c r="I206" i="2"/>
  <c r="I207" i="2"/>
  <c r="I226" i="2"/>
  <c r="I102" i="2"/>
  <c r="I114" i="2" s="1"/>
  <c r="I148" i="2"/>
  <c r="I160" i="2"/>
  <c r="I170" i="2" s="1"/>
  <c r="I175" i="2"/>
  <c r="I176" i="2"/>
  <c r="G201" i="2" l="1"/>
  <c r="G177" i="2"/>
  <c r="C19" i="2" s="1"/>
  <c r="C22" i="2"/>
  <c r="I201" i="2"/>
  <c r="E22" i="2" s="1"/>
  <c r="I177" i="2"/>
  <c r="E19" i="2" s="1"/>
  <c r="I19" i="2" s="1"/>
  <c r="C18" i="2"/>
  <c r="I230" i="2"/>
  <c r="E25" i="2" s="1"/>
  <c r="I25" i="2" s="1"/>
  <c r="C24" i="2"/>
  <c r="I208" i="2"/>
  <c r="E23" i="2" s="1"/>
  <c r="I23" i="2" s="1"/>
  <c r="G208" i="2"/>
  <c r="C23" i="2" s="1"/>
  <c r="E18" i="2"/>
  <c r="I87" i="2"/>
  <c r="E10" i="2" s="1"/>
  <c r="I10" i="2" s="1"/>
  <c r="G87" i="2"/>
  <c r="D21" i="2"/>
  <c r="C17" i="2"/>
  <c r="C16" i="2"/>
  <c r="E15" i="2"/>
  <c r="I15" i="2" s="1"/>
  <c r="C7" i="2"/>
  <c r="C9" i="2"/>
  <c r="E21" i="2"/>
  <c r="I21" i="2" s="1"/>
  <c r="E8" i="2"/>
  <c r="I8" i="2" s="1"/>
  <c r="E9" i="2"/>
  <c r="I9" i="2" s="1"/>
  <c r="E12" i="2"/>
  <c r="I12" i="2" s="1"/>
  <c r="H89" i="2"/>
  <c r="C13" i="2"/>
  <c r="C15" i="2"/>
  <c r="C14" i="2"/>
  <c r="C12" i="2"/>
  <c r="E16" i="2"/>
  <c r="I16" i="2" s="1"/>
  <c r="E7" i="2"/>
  <c r="I7" i="2" s="1"/>
  <c r="C8" i="2"/>
  <c r="E17" i="2"/>
  <c r="I17" i="2" s="1"/>
  <c r="E14" i="2"/>
  <c r="I14" i="2" s="1"/>
  <c r="E13" i="2"/>
  <c r="I13" i="2" s="1"/>
  <c r="C21" i="2"/>
  <c r="C11" i="2"/>
  <c r="C26" i="2"/>
  <c r="E6" i="2"/>
  <c r="I6" i="2" s="1"/>
  <c r="E11" i="2"/>
  <c r="I11" i="2" s="1"/>
  <c r="D28" i="2"/>
  <c r="H22" i="2" l="1"/>
  <c r="I22" i="2"/>
  <c r="H18" i="2"/>
  <c r="I18" i="2"/>
  <c r="H25" i="2"/>
  <c r="E26" i="2"/>
  <c r="E28" i="2"/>
  <c r="I28" i="2" s="1"/>
  <c r="H15" i="2"/>
  <c r="H14" i="2"/>
  <c r="H17" i="2"/>
  <c r="H12" i="2"/>
  <c r="H11" i="2"/>
  <c r="H19" i="2"/>
  <c r="H8" i="2"/>
  <c r="H9" i="2"/>
  <c r="H10" i="2"/>
  <c r="H23" i="2"/>
  <c r="H7" i="2"/>
  <c r="H21" i="2"/>
  <c r="H13" i="2"/>
  <c r="H16" i="2"/>
  <c r="G89" i="2"/>
  <c r="H6" i="2"/>
  <c r="C10" i="2"/>
  <c r="C28" i="2" s="1"/>
  <c r="I89" i="2"/>
  <c r="H26" i="2" l="1"/>
  <c r="I26" i="2"/>
  <c r="H28" i="2"/>
  <c r="C20" i="2" l="1"/>
  <c r="E20" i="2"/>
  <c r="I20" i="2" s="1"/>
  <c r="C29" i="2" l="1"/>
  <c r="C30" i="2" s="1"/>
  <c r="C31" i="2" l="1"/>
  <c r="C32" i="2" s="1"/>
  <c r="E24" i="2"/>
  <c r="I24" i="2" s="1"/>
  <c r="E29" i="2" l="1"/>
  <c r="I29" i="2" s="1"/>
  <c r="J221" i="2"/>
  <c r="G24" i="2" s="1"/>
  <c r="H24" i="2" l="1"/>
  <c r="G32" i="2" l="1"/>
  <c r="G31" i="2"/>
  <c r="H29" i="2"/>
  <c r="G29" i="2"/>
  <c r="F30" i="2"/>
  <c r="D30" i="2"/>
  <c r="E30" i="2"/>
  <c r="I30" i="2"/>
  <c r="J186" i="2"/>
  <c r="G20" i="2"/>
  <c r="H20" i="2"/>
  <c r="D32" i="2"/>
  <c r="H31" i="2"/>
  <c r="F31" i="2"/>
  <c r="I31" i="2"/>
  <c r="F23" i="2"/>
  <c r="F6" i="2"/>
  <c r="F7" i="2"/>
  <c r="F8" i="2"/>
  <c r="F14" i="2"/>
  <c r="F15" i="2"/>
  <c r="F29" i="2"/>
  <c r="F9" i="2"/>
  <c r="F28" i="2"/>
  <c r="F10" i="2"/>
  <c r="H32" i="2"/>
  <c r="I32" i="2"/>
  <c r="F17" i="2"/>
  <c r="F13" i="2"/>
  <c r="F32" i="2"/>
  <c r="F11" i="2"/>
  <c r="F20" i="2"/>
  <c r="F18" i="2"/>
  <c r="F16" i="2"/>
  <c r="F26" i="2"/>
  <c r="F24" i="2"/>
  <c r="F12" i="2"/>
  <c r="F22" i="2"/>
  <c r="F25" i="2"/>
  <c r="F19" i="2"/>
  <c r="H186" i="2"/>
  <c r="D20" i="2"/>
  <c r="D29" i="2"/>
  <c r="D31" i="2"/>
  <c r="E31" i="2"/>
  <c r="E32" i="2"/>
  <c r="F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tc={FD5216B3-3B95-4360-A16B-73F3FB294AF9}</author>
    <author>tc={3283B80C-914E-41CF-AEF2-5AC0F91214A8}</author>
    <author>tc={315AD220-FDD7-4A8E-8330-3DB842F20F0F}</author>
    <author>tc={E82B5DA9-BDC4-4467-8658-D95AFE8DA643}</author>
  </authors>
  <commentList>
    <comment ref="K97" authorId="0" shapeId="0" xr:uid="{FD5216B3-3B95-4360-A16B-73F3FB294AF9}">
      <text>
        <t>[Threaded comment]
Your version of Excel allows you to read this threaded comment; however, any edits to it will get removed if the file is opened in a newer version of Excel. Learn more: https://go.microsoft.com/fwlink/?linkid=870924
Comment:
    stringer</t>
      </text>
    </comment>
    <comment ref="K128" authorId="1" shapeId="0" xr:uid="{3283B80C-914E-41CF-AEF2-5AC0F91214A8}">
      <text>
        <t>[Threaded comment]
Your version of Excel allows you to read this threaded comment; however, any edits to it will get removed if the file is opened in a newer version of Excel. Learn more: https://go.microsoft.com/fwlink/?linkid=870924
Comment:
    förðunar aðstoð</t>
      </text>
    </comment>
    <comment ref="K129" authorId="2" shapeId="0" xr:uid="{315AD220-FDD7-4A8E-8330-3DB842F20F0F}">
      <text>
        <t>[Threaded comment]
Your version of Excel allows you to read this threaded comment; however, any edits to it will get removed if the file is opened in a newer version of Excel. Learn more: https://go.microsoft.com/fwlink/?linkid=870924
Comment:
    klæðnaðarbílar / förðunarbílar</t>
      </text>
    </comment>
    <comment ref="K169" authorId="3" shapeId="0" xr:uid="{E82B5DA9-BDC4-4467-8658-D95AFE8DA643}">
      <text>
        <t>[Threaded comment]
Your version of Excel allows you to read this threaded comment; however, any edits to it will get removed if the file is opened in a newer version of Excel. Learn more: https://go.microsoft.com/fwlink/?linkid=870924
Comment:
    Salernin /  uppihald á setti</t>
      </text>
    </comment>
  </commentList>
</comments>
</file>

<file path=xl/sharedStrings.xml><?xml version="1.0" encoding="utf-8"?>
<sst xmlns="http://schemas.openxmlformats.org/spreadsheetml/2006/main" count="557" uniqueCount="190">
  <si>
    <t>Leiðbeiningar fyrir kostnaðaráætlun</t>
  </si>
  <si>
    <r>
      <t xml:space="preserve">Ef kostnaðaráætlun vegna umsóknar um </t>
    </r>
    <r>
      <rPr>
        <b/>
        <sz val="12"/>
        <color rgb="FF000000"/>
        <rFont val="Arial"/>
        <family val="2"/>
      </rPr>
      <t>endurgeiðslur frá ráðuneyti</t>
    </r>
    <r>
      <rPr>
        <sz val="12"/>
        <color rgb="FF000000"/>
        <rFont val="Arial"/>
        <family val="2"/>
      </rPr>
      <t xml:space="preserve"> er sett upp í þessu formi er vakin athygli umsækjanda á eftirfarandi:</t>
    </r>
  </si>
  <si>
    <t xml:space="preserve">Kostnaður sem ekki hefur verið sannanlega greiddur þegar framleiðslu lýkur og sótt er um útborgun myndar ekki stofn til endurgreiðlsu. </t>
  </si>
  <si>
    <t>Þetta getur meðal annars átt við um víkjandi þóknanir, fastan stjórnunarkostnað framleiðslufyrirtækis og áætlaðan framtíðarkostnað.</t>
  </si>
  <si>
    <t>KOSTNAÐARÁÆTLUN / BUDGET</t>
  </si>
  <si>
    <t>HEIMILDARMYNDIR</t>
  </si>
  <si>
    <t>Víkjandi</t>
  </si>
  <si>
    <t>Prósenta af</t>
  </si>
  <si>
    <t>Mismunur /</t>
  </si>
  <si>
    <t xml:space="preserve">Beinn kostnaður / </t>
  </si>
  <si>
    <t>þóknanir /</t>
  </si>
  <si>
    <t>Samtals /</t>
  </si>
  <si>
    <t xml:space="preserve"> heildarkostnaði /</t>
  </si>
  <si>
    <t>Raunkostnaður /</t>
  </si>
  <si>
    <t>Variance</t>
  </si>
  <si>
    <t>Direct Costs</t>
  </si>
  <si>
    <t>Deferred fees</t>
  </si>
  <si>
    <t>Total</t>
  </si>
  <si>
    <t>% of Total Costs</t>
  </si>
  <si>
    <t xml:space="preserve"> Actuals</t>
  </si>
  <si>
    <t>%</t>
  </si>
  <si>
    <t>HANDRIT OG ÞRÓUN / DEVELIPMENT &amp; SCRIPT</t>
  </si>
  <si>
    <t>ÞÓKNUN FRAMLEIÐENDA  /PRODUCERS'  FEE</t>
  </si>
  <si>
    <t>KOSTNAÐUR FRAMLEIÐENDA / PRODUCERS'  COSTS</t>
  </si>
  <si>
    <t>LEIKSTJÓRI / DIRECTOR</t>
  </si>
  <si>
    <t xml:space="preserve">LEIKARAR &amp; LESARAR / CAST </t>
  </si>
  <si>
    <t>FRAMLEIÐSLA / PRODUCTION</t>
  </si>
  <si>
    <t>KAMERUDEILD / CAMERA</t>
  </si>
  <si>
    <t>LEIKMYND OG LEIKMUNIR / ART DEPARTMENT &amp; PROPS</t>
  </si>
  <si>
    <t>BÚNINGAR OG FÖRÐUN / WARDROBE &amp; MAKE-UP</t>
  </si>
  <si>
    <t>MYNDVER / STUDIO</t>
  </si>
  <si>
    <t>GRIP OG LJÓS / GRIP &amp; ELECTRICAL DEPARTMENT</t>
  </si>
  <si>
    <t>HLJÓÐUPPTAKA / SOUND (PROD)</t>
  </si>
  <si>
    <t>Heiti verks / Title:</t>
  </si>
  <si>
    <t>TÖKUSTAÐIR / LOCATION</t>
  </si>
  <si>
    <t>Framleiðslufyrirtæki / Production Company:</t>
  </si>
  <si>
    <t>BÍLAFLOTI / TRANSPORTATION</t>
  </si>
  <si>
    <t>EFTIRVINNSLA / POST PRODUCTION</t>
  </si>
  <si>
    <t>KLIPPING / EDITING</t>
  </si>
  <si>
    <t>TÓNLIST / MUSIC</t>
  </si>
  <si>
    <t>HLJÓÐVINNSLA / SOUND (POST)</t>
  </si>
  <si>
    <t>SKILAEFNI / DELIVERY &amp; OUTPUT</t>
  </si>
  <si>
    <t>KYNNING OG MARKAÐSKOSTN. / PUBLICITY</t>
  </si>
  <si>
    <t>ÝMIS KOSTNAÐUR / GENERAL EXPENSES</t>
  </si>
  <si>
    <t>Peningar</t>
  </si>
  <si>
    <t>Samtals</t>
  </si>
  <si>
    <t>Total above the line</t>
  </si>
  <si>
    <t>Total below the line</t>
  </si>
  <si>
    <t>Óvissa/ Contingency 10%</t>
  </si>
  <si>
    <t>Fastur stjórnunarkostnaður 7,5%</t>
  </si>
  <si>
    <t>Grand Total</t>
  </si>
  <si>
    <t>HANDRIT &amp; ÞRÓUN / DEVELOPMENT &amp; SCRIPT</t>
  </si>
  <si>
    <t>Fjöldi</t>
  </si>
  <si>
    <t>Einingar d/v/m</t>
  </si>
  <si>
    <t>x</t>
  </si>
  <si>
    <t>Verð</t>
  </si>
  <si>
    <t>Beinn kostnaður</t>
  </si>
  <si>
    <t>Víkjandi þóknanir</t>
  </si>
  <si>
    <t>Raunkostnaður</t>
  </si>
  <si>
    <t>Amount</t>
  </si>
  <si>
    <t>Units d/w/m</t>
  </si>
  <si>
    <t>Rate</t>
  </si>
  <si>
    <t>Actuals</t>
  </si>
  <si>
    <t>Handritshöfundur / Writer</t>
  </si>
  <si>
    <t>Rétthafakostnaður / Underlying rights</t>
  </si>
  <si>
    <t>Rannsóknarvinna / Research</t>
  </si>
  <si>
    <t>Leit að eldra kvikmyndaefni / Archive research</t>
  </si>
  <si>
    <t>Þýðingar / Translation</t>
  </si>
  <si>
    <t>Ráðgjöf / Consultancy</t>
  </si>
  <si>
    <t>Skrifstofukostnaður / Office Expenses</t>
  </si>
  <si>
    <t>Samtals / Sub total</t>
  </si>
  <si>
    <t>ÞÓKNUN FRAMLEIÐENDA / PRODUCERS' FEE</t>
  </si>
  <si>
    <t>Framleiðandi / Producers' fee</t>
  </si>
  <si>
    <t>Meðframleiðandi 1 / 1st Co-producer's fee</t>
  </si>
  <si>
    <t>Meðframleiðandi 2 / 2ndCo-producer's fee</t>
  </si>
  <si>
    <t>KOSTNAÐUR FRAMLEIÐENDA / PRODUCERS COSTS</t>
  </si>
  <si>
    <t>Aðstoð framleiðanda / Producer's Assistant</t>
  </si>
  <si>
    <t>Leikstjóri / Director</t>
  </si>
  <si>
    <t>Aðstoð leikstjóra / Director's Assistant</t>
  </si>
  <si>
    <t>Nafn og hlutverk / Name and role</t>
  </si>
  <si>
    <t>Framkvæmdastjóri / Production Manager</t>
  </si>
  <si>
    <t>Aðstoðarleikstjóri / Assistant Director</t>
  </si>
  <si>
    <t xml:space="preserve">Aðstoðarfólk / PAs </t>
  </si>
  <si>
    <t>Grænstjóri / Green Manager</t>
  </si>
  <si>
    <t>Sjálfbærniþjálfun / Sustainability training</t>
  </si>
  <si>
    <t>Samtals / Subtotal</t>
  </si>
  <si>
    <t>Stjórnandi kvikmyndatöku / DOP</t>
  </si>
  <si>
    <t>Aðstoðartökumaður / AC</t>
  </si>
  <si>
    <t>Gagnastjóri / DIT</t>
  </si>
  <si>
    <t>Kameruleiga aðalvél / Main camera rental</t>
  </si>
  <si>
    <t xml:space="preserve">Kameruleiga aukavélar / Additional camera rental </t>
  </si>
  <si>
    <t>Linsuleiga / Lens rental</t>
  </si>
  <si>
    <t>Drónatökur</t>
  </si>
  <si>
    <t>Önnur leiga / Additional rentals</t>
  </si>
  <si>
    <t>Tækjabíll / Camera truck</t>
  </si>
  <si>
    <t>Smáhlutir / Expendables</t>
  </si>
  <si>
    <t>LEIKMYND &amp; LEIKMUNIR / ART DEP. &amp; PROPS</t>
  </si>
  <si>
    <t>Leikmynd - kaup og leiga / Set Dressing rentals &amp; material</t>
  </si>
  <si>
    <t>Leikmunir - kaup og leiga / Props rental &amp; purchases</t>
  </si>
  <si>
    <t>Sendibílar / Trucking</t>
  </si>
  <si>
    <t>Búningaumsjón / Costumer</t>
  </si>
  <si>
    <t>Búningakaup og leiga / Wardrobe purchases &amp; rental</t>
  </si>
  <si>
    <t>Förðun - efniskostnaður / Make-up materials</t>
  </si>
  <si>
    <t>Leiga á myndveri / Studio rental</t>
  </si>
  <si>
    <t>Rafmagn og hiti / Utilities</t>
  </si>
  <si>
    <t>Gripill / Grip</t>
  </si>
  <si>
    <t>Ljósamaður / Electrician</t>
  </si>
  <si>
    <t>Gripleiga / Grip equipment</t>
  </si>
  <si>
    <t>Ljósaleiga / Light rentals</t>
  </si>
  <si>
    <t>Rafstöðvar / Generators</t>
  </si>
  <si>
    <t>Bensín, olía, rafmagn / Fuel &amp; burn allowance</t>
  </si>
  <si>
    <t>Hljóðmeistari / Production Sound Mixer</t>
  </si>
  <si>
    <t>Hljóðupptökutæki / Sound package</t>
  </si>
  <si>
    <t>Talstöðvar / Walkie talkies</t>
  </si>
  <si>
    <t>Hljóð - smáhlutir / Sound Expendables</t>
  </si>
  <si>
    <t>TÖKUSTAÐIR / LOCATIONS</t>
  </si>
  <si>
    <t>Tökustaðaleit / Scouting</t>
  </si>
  <si>
    <t>Tökustaðagjöld / Location fees</t>
  </si>
  <si>
    <t>Ferðir starfsmanna / Crew travel</t>
  </si>
  <si>
    <t>Uppihald starfsfólk / Crew per diems</t>
  </si>
  <si>
    <t>Þóknanir / Gratuities</t>
  </si>
  <si>
    <t>Matur / Location catering &amp; craft service</t>
  </si>
  <si>
    <t>Bílastæði / Parking</t>
  </si>
  <si>
    <t>Ýmis leiga / Miscellanous rental</t>
  </si>
  <si>
    <t>Ökutæki leiga / Vehicle rentals</t>
  </si>
  <si>
    <t>Bensín og olía / Gas &amp; oil</t>
  </si>
  <si>
    <t>Umsjón með eftirvinnslu / Post Production Supervisor</t>
  </si>
  <si>
    <t>1502</t>
  </si>
  <si>
    <t>Samræming hljóðs og myndefnis / Syncing audio and video</t>
  </si>
  <si>
    <t>Samsetning frummynda / Conform from original</t>
  </si>
  <si>
    <t>1504</t>
  </si>
  <si>
    <t>Litgreining / Colour grading</t>
  </si>
  <si>
    <t>Sjónrænar brellur / VFX</t>
  </si>
  <si>
    <t>Klippari / Editor</t>
    <phoneticPr fontId="5" type="noConversion"/>
  </si>
  <si>
    <t>Aðstoðarklippari / Assistant editor</t>
    <phoneticPr fontId="5" type="noConversion"/>
  </si>
  <si>
    <t>Proxy skrár fyrir klippingu / Proxy file creation for editing</t>
  </si>
  <si>
    <t>Höfundur / Composer</t>
    <phoneticPr fontId="5" type="noConversion"/>
  </si>
  <si>
    <t>Upptökur / Recording</t>
  </si>
  <si>
    <t>Annað / Miscellaneous</t>
  </si>
  <si>
    <t>Tónlistarréttindi / Music rights</t>
  </si>
  <si>
    <t xml:space="preserve">Streymisskrár / Streaming files </t>
  </si>
  <si>
    <t>DCP fyrir bíó / DCP for cinema</t>
  </si>
  <si>
    <t>Kynningarútgáfur / Screeners</t>
  </si>
  <si>
    <t>Afrit fyrir textun / Low-res ref copy for subtitling</t>
  </si>
  <si>
    <t>Textun/ Subtitles</t>
  </si>
  <si>
    <t>Eldri afhendingarsnið / Legacy formats (Blu-ray, DVD etc.)</t>
  </si>
  <si>
    <t>Titlar og kredit / Titles and credits</t>
  </si>
  <si>
    <t>Kynning / Publicity</t>
  </si>
  <si>
    <t>Prentun / Printing</t>
  </si>
  <si>
    <t>Réttur á eldra kvikmyndaefni / Stock footage rights</t>
  </si>
  <si>
    <t>Lögfræðikostnaður / Legal fees</t>
  </si>
  <si>
    <t>Skoðunaraðstaða / Previews</t>
  </si>
  <si>
    <t>Lokapartí / Wrap party</t>
  </si>
  <si>
    <t>Skrifstofuleiga / Office Rental</t>
  </si>
  <si>
    <t>Rekstur skrifstofu / Office Expenses</t>
  </si>
  <si>
    <t>Sími og internet / Phone &amp; Wifi</t>
  </si>
  <si>
    <t>Bankakostnaður / Bank costs</t>
  </si>
  <si>
    <t>Tryggingar / Insurance</t>
  </si>
  <si>
    <t>Bókhald / Accounting</t>
  </si>
  <si>
    <t>Endurskoðun / Auditor</t>
  </si>
  <si>
    <t>Sérstakt fyrirtæki / Special Purpose Vehicle</t>
  </si>
  <si>
    <t>Ferðir /  Travel</t>
  </si>
  <si>
    <t>Gisting / Accommodation</t>
  </si>
  <si>
    <t>Kynningarefni og kitlur / Promotional material and teasers</t>
  </si>
  <si>
    <t>Uppihald / Per Diems</t>
  </si>
  <si>
    <t>Ýmis kostnaður framleiðenda / Various producer costs</t>
  </si>
  <si>
    <t>Minniskort / Memory cards</t>
  </si>
  <si>
    <t>Harðir diskar / Hard drives</t>
  </si>
  <si>
    <t>Leikmyndastarfsfólk / Art Department crew</t>
  </si>
  <si>
    <t>Förðun / Make-up artist</t>
  </si>
  <si>
    <t>Flutningur á tækjum / Equipment transport</t>
  </si>
  <si>
    <t>Gisting starfsfólks / Crew accommodation</t>
  </si>
  <si>
    <t>Aðstöðuleiga / Facilities</t>
  </si>
  <si>
    <t>Viðgerðir og viðhald / Repair and maintenance</t>
  </si>
  <si>
    <t>Aðstöðu- og tækjaleiga / Editing suite</t>
  </si>
  <si>
    <t>Hljóðhönnun og blöndun / Sound design and mixing</t>
  </si>
  <si>
    <t>Aukaupptaka / Additional recording</t>
  </si>
  <si>
    <t>Áætlaður fjöldi tökudaga:</t>
  </si>
  <si>
    <t>Leikstjóri / Director:</t>
  </si>
  <si>
    <t>Dags / Date:</t>
  </si>
  <si>
    <t>Framleiðandi / Producer</t>
  </si>
  <si>
    <t>LEIKARAR OG LESARAR / CAST AND VOICE OVER</t>
  </si>
  <si>
    <t xml:space="preserve">Aðalútgáfa / Master </t>
  </si>
  <si>
    <t>Móðurdiskur og afrit / Master disk and backup</t>
  </si>
  <si>
    <t>Veggspjald - hönnun / Poster Art work</t>
  </si>
  <si>
    <t>Ljósmyndari / Stills photographer</t>
  </si>
  <si>
    <t>Stiklur / trailer</t>
  </si>
  <si>
    <t>Fjármögnunarkostnaður / Financing costs</t>
  </si>
  <si>
    <t>Gengismunur / Exchange rate loss</t>
  </si>
  <si>
    <r>
      <t>Kostnaðaráætlun</t>
    </r>
    <r>
      <rPr>
        <sz val="12"/>
        <color rgb="FF000000"/>
        <rFont val="Arial"/>
        <family val="2"/>
      </rPr>
      <t xml:space="preserve"> skal vera skýr, sundurliðuð og byggð á raunhæfum forsendum. Hún skal sýna alla helstu kostnaðarliði framleiðsluferlisins og taka mið af eðli og umfangi verkefnisins. Kostnaðaráætlun skal skilað á stöðluðu formi Kvikmyndamiðstöðvar Íslands eða öðru viðurkenndu formi. Ef kostnaðaráætlun er unnin í forriti á borð við Movie Magic skal senda PDF-útgáfu sem einungis inniheldur blaðsíður með viðeigandi kostnaðarliðum. Ekki skal senda síður sem innihalda eingöngu núllgildi.
</t>
    </r>
    <r>
      <rPr>
        <b/>
        <sz val="12"/>
        <color rgb="FF000000"/>
        <rFont val="Arial"/>
        <family val="2"/>
      </rPr>
      <t xml:space="preserve">
Almenn skilyrði
•	</t>
    </r>
    <r>
      <rPr>
        <sz val="12"/>
        <color rgb="FF000000"/>
        <rFont val="Arial"/>
        <family val="2"/>
      </rPr>
      <t xml:space="preserve">Allir kostnaðarliðir skulu færðir á markaðsvirði.
•	Skýra skal hvernig kostnaður skiptist niður á verkþætti (undirbúning, tökur, eftirvinnslu o.s.frv.)
•	Aðgreina skal beinan framleiðslukostnað og óbeinan kostnað.
•	Óvissa skal vera 5-10% af heildarkostnaði að frádreginni þóknun framleiðanda.
•	Stjórnunarkostnaður / þóknun framleiðslufyrirtækis má ekki fara yfir 7,5% af heildarkostnaðaráætlun að frádreginni 10% óvissu og þóknun framleiðenda.
</t>
    </r>
    <r>
      <rPr>
        <b/>
        <sz val="12"/>
        <color rgb="FF000000"/>
        <rFont val="Arial"/>
        <family val="2"/>
      </rPr>
      <t xml:space="preserve">•	</t>
    </r>
    <r>
      <rPr>
        <sz val="12"/>
        <color rgb="FF000000"/>
        <rFont val="Arial"/>
        <family val="2"/>
      </rPr>
      <t xml:space="preserve">Þóknun framleiðenda skal vera í samræmi við eðli og umfang verkefnis og er háð samþykki Kvikmyndamiðstöðvar. 
•	Þóknanir skulu vera í samræmi við rétthafasamninga og aðra samninga sem lagðir eru fram með umsókn.
</t>
    </r>
    <r>
      <rPr>
        <b/>
        <sz val="12"/>
        <color rgb="FF000000"/>
        <rFont val="Arial"/>
        <family val="2"/>
      </rPr>
      <t xml:space="preserve">
Með föstum stjórnunarkostnaði er vísað til almenns rekstrarkostnaðar framleiðslufélags sem tengist verkefninu.      Þar má nefna sem dæmi:
•	</t>
    </r>
    <r>
      <rPr>
        <sz val="12"/>
        <color rgb="FF000000"/>
        <rFont val="Arial"/>
        <family val="2"/>
      </rPr>
      <t>Almenn útgjöld við rekstur og skrifstofuhald framleiðslufyrirtækis 
•	Starfsmenn framleiðslufyrirtækis í stoðþjónustu sem ekki vinna beint við framleiðsluna.</t>
    </r>
    <r>
      <rPr>
        <b/>
        <sz val="12"/>
        <color rgb="FF000000"/>
        <rFont val="Arial"/>
        <family val="2"/>
      </rPr>
      <t xml:space="preserve"> 
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Sérstök tilvik:
</t>
    </r>
    <r>
      <rPr>
        <sz val="12"/>
        <color rgb="FF000000"/>
        <rFont val="Arial"/>
        <family val="2"/>
      </rPr>
      <t>•	Ef hluti framleiðslunnar fer fram erlendis eða ef um er að ræða alþjóðlega samframleiðslu, skal sýna skiptingu kostnaðar eftir löndum.
•	Ef framleiðslan notar búnað, vörur eða þjónustu frá tengdum aðilum skal það koma skýrt fram og gerð grein fyrir mati á markaðsverði. Kvikmyndamiðstöð er heimilt að óska eftir samningum eða tilboðum sem búa að baki mati á kostnaðargrundvelli slíkra fjárhæða í áætlun.
Hægt er að eyða óþarfa línum úr skjalinu og bæta við línum eftir þörfum en mikilvægt er að gæta þess að taka aðeins út kostnaðarliði, ekki samtölulínur.                                                                                                                                                                         Í dálk C skal setja fjölda eininga (t.d. dagar, vikur, mánuðir) en í dálk E fjölda starfsmanna, bifreiða, hluta osfrv.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</si>
</sst>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._-;\-* #,##0\ _k_r_._-;_-* &quot;-&quot;\ _k_r_._-;_-@_-"/>
    <numFmt numFmtId="165" formatCode="#,##0_ ;[Red]\-#,##0\ "/>
  </numFmts>
  <fonts count="31">
    <font>
      <sz val="12"/>
      <color indexed="8"/>
      <name val="Verdana"/>
    </font>
    <font>
      <sz val="9"/>
      <color indexed="8"/>
      <name val="Helvetica Neue"/>
    </font>
    <font>
      <sz val="12"/>
      <color indexed="8"/>
      <name val="Helvetica Neue"/>
    </font>
    <font>
      <b/>
      <sz val="9"/>
      <color indexed="8"/>
      <name val="Helvetica Neue"/>
    </font>
    <font>
      <i/>
      <sz val="9"/>
      <color indexed="8"/>
      <name val="Helvetica Neue"/>
    </font>
    <font>
      <sz val="8"/>
      <name val="Verdana"/>
      <family val="2"/>
    </font>
    <font>
      <u/>
      <sz val="12"/>
      <color indexed="12"/>
      <name val="Verdana"/>
      <family val="2"/>
    </font>
    <font>
      <u/>
      <sz val="12"/>
      <color indexed="20"/>
      <name val="Verdana"/>
      <family val="2"/>
    </font>
    <font>
      <b/>
      <i/>
      <sz val="9"/>
      <color indexed="8"/>
      <name val="Helvetica Neue"/>
    </font>
    <font>
      <sz val="10"/>
      <color indexed="8"/>
      <name val="Helvetica Neue"/>
    </font>
    <font>
      <sz val="12"/>
      <color indexed="8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9"/>
      <color rgb="FF000000"/>
      <name val="Helvetica Neue"/>
    </font>
    <font>
      <sz val="9"/>
      <name val="Helvetica Neue"/>
    </font>
    <font>
      <b/>
      <sz val="9"/>
      <name val="Helvetica Neue"/>
    </font>
    <font>
      <i/>
      <sz val="10"/>
      <color indexed="8"/>
      <name val="Helvetica Neue"/>
    </font>
    <font>
      <b/>
      <sz val="9"/>
      <color rgb="FF000000"/>
      <name val="Helvetica Neue"/>
    </font>
    <font>
      <i/>
      <sz val="9"/>
      <color rgb="FFA6A6A6"/>
      <name val="Helvetica Neue"/>
    </font>
    <font>
      <sz val="10"/>
      <color rgb="FF000000"/>
      <name val="Helvetica Neue"/>
    </font>
    <font>
      <b/>
      <sz val="12"/>
      <color indexed="8"/>
      <name val="Verdana"/>
      <family val="2"/>
    </font>
    <font>
      <sz val="9"/>
      <color indexed="8"/>
      <name val="Helbvetica"/>
    </font>
    <font>
      <sz val="8"/>
      <color indexed="8"/>
      <name val="HELVETICA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i/>
      <sz val="12"/>
      <color indexed="8"/>
      <name val="Verdana"/>
      <family val="2"/>
    </font>
    <font>
      <i/>
      <sz val="12"/>
      <color indexed="8"/>
      <name val="Verdana"/>
      <family val="2"/>
    </font>
    <font>
      <b/>
      <sz val="16"/>
      <color rgb="FF000000"/>
      <name val="Arial"/>
      <family val="2"/>
    </font>
    <font>
      <i/>
      <sz val="9"/>
      <color rgb="FF000000"/>
      <name val="Helvetica Neue"/>
    </font>
    <font>
      <sz val="9"/>
      <color theme="1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F3F3F3"/>
        <bgColor rgb="FF000000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42">
    <xf numFmtId="0" fontId="0" fillId="0" borderId="0" applyNumberFormat="0" applyFill="0" applyBorder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</cellStyleXfs>
  <cellXfs count="236">
    <xf numFmtId="0" fontId="0" fillId="0" borderId="0" xfId="0" applyAlignment="1"/>
    <xf numFmtId="0" fontId="0" fillId="0" borderId="0" xfId="0" applyBorder="1" applyAlignment="1"/>
    <xf numFmtId="0" fontId="1" fillId="0" borderId="1" xfId="0" applyFont="1" applyBorder="1" applyAlignment="1" applyProtection="1">
      <protection locked="0"/>
    </xf>
    <xf numFmtId="0" fontId="2" fillId="0" borderId="0" xfId="0" applyNumberFormat="1" applyFont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protection locked="0"/>
    </xf>
    <xf numFmtId="0" fontId="3" fillId="2" borderId="7" xfId="0" applyNumberFormat="1" applyFont="1" applyFill="1" applyBorder="1" applyAlignment="1" applyProtection="1">
      <protection locked="0"/>
    </xf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12" xfId="0" applyNumberFormat="1" applyFont="1" applyFill="1" applyBorder="1" applyAlignment="1" applyProtection="1">
      <alignment horizontal="left" vertical="top"/>
      <protection locked="0"/>
    </xf>
    <xf numFmtId="0" fontId="3" fillId="2" borderId="12" xfId="0" applyNumberFormat="1" applyFont="1" applyFill="1" applyBorder="1" applyAlignment="1" applyProtection="1">
      <alignment horizontal="left" vertical="center"/>
      <protection locked="0"/>
    </xf>
    <xf numFmtId="3" fontId="2" fillId="0" borderId="4" xfId="0" applyNumberFormat="1" applyFont="1" applyBorder="1" applyAlignment="1" applyProtection="1"/>
    <xf numFmtId="0" fontId="2" fillId="0" borderId="4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0" fontId="3" fillId="2" borderId="6" xfId="0" applyNumberFormat="1" applyFont="1" applyFill="1" applyBorder="1" applyAlignment="1" applyProtection="1">
      <alignment horizontal="center"/>
    </xf>
    <xf numFmtId="3" fontId="3" fillId="2" borderId="6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right"/>
    </xf>
    <xf numFmtId="10" fontId="1" fillId="2" borderId="8" xfId="0" applyNumberFormat="1" applyFont="1" applyFill="1" applyBorder="1" applyAlignment="1" applyProtection="1"/>
    <xf numFmtId="3" fontId="3" fillId="2" borderId="19" xfId="0" applyNumberFormat="1" applyFont="1" applyFill="1" applyBorder="1" applyAlignment="1" applyProtection="1"/>
    <xf numFmtId="3" fontId="3" fillId="2" borderId="11" xfId="0" applyNumberFormat="1" applyFont="1" applyFill="1" applyBorder="1" applyAlignment="1" applyProtection="1"/>
    <xf numFmtId="3" fontId="3" fillId="2" borderId="27" xfId="0" applyNumberFormat="1" applyFont="1" applyFill="1" applyBorder="1" applyAlignment="1" applyProtection="1"/>
    <xf numFmtId="0" fontId="9" fillId="0" borderId="0" xfId="0" applyFont="1" applyBorder="1" applyAlignment="1" applyProtection="1"/>
    <xf numFmtId="3" fontId="3" fillId="3" borderId="12" xfId="0" applyNumberFormat="1" applyFont="1" applyFill="1" applyBorder="1" applyAlignment="1" applyProtection="1">
      <alignment horizontal="right" vertical="center"/>
    </xf>
    <xf numFmtId="3" fontId="3" fillId="0" borderId="16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3" fontId="1" fillId="0" borderId="16" xfId="0" applyNumberFormat="1" applyFont="1" applyBorder="1" applyAlignment="1" applyProtection="1">
      <alignment horizontal="right" vertical="center"/>
    </xf>
    <xf numFmtId="3" fontId="3" fillId="2" borderId="31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Border="1" applyAlignment="1" applyProtection="1">
      <alignment horizontal="right" vertical="center"/>
    </xf>
    <xf numFmtId="3" fontId="3" fillId="2" borderId="12" xfId="0" applyNumberFormat="1" applyFont="1" applyFill="1" applyBorder="1" applyAlignment="1" applyProtection="1">
      <alignment horizontal="right" vertical="center"/>
    </xf>
    <xf numFmtId="3" fontId="1" fillId="0" borderId="4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protection locked="0"/>
    </xf>
    <xf numFmtId="3" fontId="9" fillId="0" borderId="0" xfId="0" applyNumberFormat="1" applyFont="1" applyBorder="1" applyAlignment="1" applyProtection="1">
      <protection locked="0"/>
    </xf>
    <xf numFmtId="3" fontId="3" fillId="3" borderId="1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2" borderId="12" xfId="0" applyNumberFormat="1" applyFont="1" applyFill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3" fontId="3" fillId="3" borderId="10" xfId="0" applyNumberFormat="1" applyFont="1" applyFill="1" applyBorder="1" applyAlignment="1" applyProtection="1">
      <alignment horizontal="right" vertical="center"/>
    </xf>
    <xf numFmtId="3" fontId="3" fillId="2" borderId="27" xfId="0" applyNumberFormat="1" applyFont="1" applyFill="1" applyBorder="1" applyAlignment="1" applyProtection="1">
      <alignment horizontal="right"/>
    </xf>
    <xf numFmtId="0" fontId="0" fillId="0" borderId="0" xfId="0" applyAlignment="1" applyProtection="1">
      <protection locked="0"/>
    </xf>
    <xf numFmtId="1" fontId="1" fillId="0" borderId="0" xfId="0" applyNumberFormat="1" applyFont="1" applyBorder="1" applyAlignment="1" applyProtection="1">
      <protection locked="0"/>
    </xf>
    <xf numFmtId="3" fontId="9" fillId="0" borderId="0" xfId="0" applyNumberFormat="1" applyFont="1" applyAlignment="1" applyProtection="1">
      <protection locked="0"/>
    </xf>
    <xf numFmtId="3" fontId="13" fillId="6" borderId="34" xfId="0" applyNumberFormat="1" applyFont="1" applyFill="1" applyBorder="1" applyAlignment="1" applyProtection="1">
      <alignment horizontal="left"/>
      <protection locked="0"/>
    </xf>
    <xf numFmtId="3" fontId="13" fillId="6" borderId="34" xfId="0" applyNumberFormat="1" applyFont="1" applyFill="1" applyBorder="1" applyAlignment="1" applyProtection="1">
      <alignment horizontal="right"/>
      <protection locked="0"/>
    </xf>
    <xf numFmtId="164" fontId="17" fillId="0" borderId="0" xfId="0" applyNumberFormat="1" applyFont="1" applyAlignment="1" applyProtection="1">
      <protection locked="0"/>
    </xf>
    <xf numFmtId="0" fontId="19" fillId="0" borderId="0" xfId="0" applyFont="1" applyAlignment="1" applyProtection="1">
      <protection locked="0"/>
    </xf>
    <xf numFmtId="164" fontId="13" fillId="0" borderId="0" xfId="0" applyNumberFormat="1" applyFont="1" applyAlignment="1" applyProtection="1">
      <protection locked="0"/>
    </xf>
    <xf numFmtId="0" fontId="21" fillId="0" borderId="0" xfId="0" quotePrefix="1" applyFont="1" applyAlignment="1" applyProtection="1">
      <protection locked="0"/>
    </xf>
    <xf numFmtId="164" fontId="1" fillId="0" borderId="0" xfId="3" applyFont="1" applyBorder="1" applyAlignment="1" applyProtection="1">
      <protection locked="0"/>
    </xf>
    <xf numFmtId="0" fontId="1" fillId="3" borderId="13" xfId="0" applyNumberFormat="1" applyFont="1" applyFill="1" applyBorder="1" applyAlignment="1" applyProtection="1"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3" fontId="13" fillId="0" borderId="21" xfId="0" applyNumberFormat="1" applyFont="1" applyBorder="1" applyAlignment="1" applyProtection="1">
      <protection locked="0"/>
    </xf>
    <xf numFmtId="0" fontId="13" fillId="0" borderId="21" xfId="0" applyFont="1" applyBorder="1" applyAlignment="1" applyProtection="1">
      <alignment horizontal="left"/>
      <protection locked="0"/>
    </xf>
    <xf numFmtId="3" fontId="13" fillId="7" borderId="21" xfId="0" applyNumberFormat="1" applyFont="1" applyFill="1" applyBorder="1" applyAlignment="1" applyProtection="1">
      <protection locked="0"/>
    </xf>
    <xf numFmtId="3" fontId="1" fillId="0" borderId="14" xfId="0" applyNumberFormat="1" applyFont="1" applyBorder="1" applyAlignment="1" applyProtection="1">
      <protection locked="0"/>
    </xf>
    <xf numFmtId="3" fontId="3" fillId="3" borderId="10" xfId="0" applyNumberFormat="1" applyFont="1" applyFill="1" applyBorder="1" applyAlignment="1" applyProtection="1">
      <alignment horizontal="right"/>
      <protection locked="0"/>
    </xf>
    <xf numFmtId="0" fontId="3" fillId="3" borderId="15" xfId="0" applyNumberFormat="1" applyFont="1" applyFill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protection locked="0"/>
    </xf>
    <xf numFmtId="1" fontId="1" fillId="0" borderId="16" xfId="0" applyNumberFormat="1" applyFont="1" applyBorder="1" applyAlignment="1" applyProtection="1">
      <protection locked="0"/>
    </xf>
    <xf numFmtId="3" fontId="1" fillId="0" borderId="0" xfId="0" applyNumberFormat="1" applyFont="1" applyBorder="1" applyAlignment="1" applyProtection="1">
      <protection locked="0"/>
    </xf>
    <xf numFmtId="0" fontId="3" fillId="5" borderId="21" xfId="0" applyFont="1" applyFill="1" applyBorder="1" applyAlignment="1" applyProtection="1">
      <protection locked="0"/>
    </xf>
    <xf numFmtId="0" fontId="1" fillId="0" borderId="22" xfId="0" applyFont="1" applyBorder="1" applyAlignment="1" applyProtection="1">
      <protection locked="0"/>
    </xf>
    <xf numFmtId="1" fontId="1" fillId="0" borderId="23" xfId="0" applyNumberFormat="1" applyFont="1" applyBorder="1" applyAlignment="1" applyProtection="1">
      <protection locked="0"/>
    </xf>
    <xf numFmtId="0" fontId="1" fillId="3" borderId="13" xfId="0" applyNumberFormat="1" applyFont="1" applyFill="1" applyBorder="1" applyAlignment="1" applyProtection="1">
      <alignment horizontal="right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protection locked="0"/>
    </xf>
    <xf numFmtId="3" fontId="4" fillId="0" borderId="0" xfId="0" applyNumberFormat="1" applyFont="1" applyBorder="1" applyAlignment="1" applyProtection="1">
      <protection locked="0"/>
    </xf>
    <xf numFmtId="3" fontId="8" fillId="2" borderId="3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NumberFormat="1" applyFont="1" applyAlignment="1" applyProtection="1">
      <protection locked="0"/>
    </xf>
    <xf numFmtId="0" fontId="3" fillId="0" borderId="10" xfId="0" applyNumberFormat="1" applyFont="1" applyBorder="1" applyAlignment="1" applyProtection="1">
      <protection locked="0"/>
    </xf>
    <xf numFmtId="3" fontId="3" fillId="0" borderId="18" xfId="0" applyNumberFormat="1" applyFont="1" applyBorder="1" applyAlignment="1" applyProtection="1">
      <alignment horizontal="right" vertical="center"/>
      <protection locked="0"/>
    </xf>
    <xf numFmtId="3" fontId="3" fillId="0" borderId="16" xfId="0" applyNumberFormat="1" applyFont="1" applyBorder="1" applyAlignment="1" applyProtection="1">
      <protection locked="0"/>
    </xf>
    <xf numFmtId="3" fontId="3" fillId="2" borderId="10" xfId="0" applyNumberFormat="1" applyFont="1" applyFill="1" applyBorder="1" applyAlignment="1" applyProtection="1">
      <protection locked="0"/>
    </xf>
    <xf numFmtId="0" fontId="1" fillId="0" borderId="7" xfId="0" applyNumberFormat="1" applyFont="1" applyBorder="1" applyAlignment="1" applyProtection="1">
      <alignment horizontal="left" vertical="center"/>
      <protection locked="0"/>
    </xf>
    <xf numFmtId="1" fontId="3" fillId="2" borderId="10" xfId="0" applyNumberFormat="1" applyFont="1" applyFill="1" applyBorder="1" applyAlignment="1" applyProtection="1">
      <protection locked="0"/>
    </xf>
    <xf numFmtId="3" fontId="3" fillId="2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32" xfId="0" applyNumberFormat="1" applyFont="1" applyBorder="1" applyAlignment="1" applyProtection="1">
      <alignment horizontal="left" vertical="center"/>
      <protection locked="0"/>
    </xf>
    <xf numFmtId="0" fontId="1" fillId="0" borderId="20" xfId="0" applyNumberFormat="1" applyFont="1" applyBorder="1" applyAlignment="1" applyProtection="1">
      <alignment horizontal="left" vertical="center" wrapText="1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4" xfId="0" applyNumberFormat="1" applyFont="1" applyBorder="1" applyAlignment="1" applyProtection="1">
      <protection locked="0"/>
    </xf>
    <xf numFmtId="3" fontId="1" fillId="0" borderId="20" xfId="0" applyNumberFormat="1" applyFont="1" applyBorder="1" applyAlignment="1" applyProtection="1">
      <protection locked="0"/>
    </xf>
    <xf numFmtId="1" fontId="1" fillId="0" borderId="20" xfId="0" applyNumberFormat="1" applyFont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24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3" fontId="1" fillId="0" borderId="8" xfId="0" applyNumberFormat="1" applyFont="1" applyBorder="1" applyAlignment="1" applyProtection="1">
      <protection locked="0"/>
    </xf>
    <xf numFmtId="0" fontId="1" fillId="0" borderId="25" xfId="0" applyNumberFormat="1" applyFont="1" applyBorder="1" applyAlignment="1" applyProtection="1">
      <alignment horizontal="left" vertical="center"/>
      <protection locked="0"/>
    </xf>
    <xf numFmtId="0" fontId="1" fillId="0" borderId="26" xfId="0" applyNumberFormat="1" applyFont="1" applyBorder="1" applyAlignment="1" applyProtection="1">
      <alignment horizontal="left" vertical="center"/>
      <protection locked="0"/>
    </xf>
    <xf numFmtId="1" fontId="1" fillId="0" borderId="9" xfId="0" applyNumberFormat="1" applyFont="1" applyBorder="1" applyAlignment="1" applyProtection="1">
      <protection locked="0"/>
    </xf>
    <xf numFmtId="3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9" fillId="0" borderId="3" xfId="0" applyFont="1" applyBorder="1" applyAlignment="1" applyProtection="1">
      <alignment vertical="center"/>
      <protection locked="0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0" xfId="0" applyNumberFormat="1" applyFont="1" applyAlignment="1" applyProtection="1">
      <protection locked="0"/>
    </xf>
    <xf numFmtId="165" fontId="1" fillId="0" borderId="0" xfId="0" applyNumberFormat="1" applyFont="1" applyBorder="1" applyAlignment="1" applyProtection="1">
      <alignment horizontal="right"/>
      <protection locked="0"/>
    </xf>
    <xf numFmtId="165" fontId="9" fillId="0" borderId="0" xfId="0" applyNumberFormat="1" applyFont="1" applyAlignment="1" applyProtection="1">
      <protection locked="0"/>
    </xf>
    <xf numFmtId="165" fontId="0" fillId="0" borderId="0" xfId="0" applyNumberFormat="1" applyAlignment="1" applyProtection="1">
      <protection locked="0"/>
    </xf>
    <xf numFmtId="165" fontId="17" fillId="6" borderId="33" xfId="0" applyNumberFormat="1" applyFont="1" applyFill="1" applyBorder="1" applyAlignment="1" applyProtection="1">
      <alignment horizontal="left"/>
      <protection locked="0"/>
    </xf>
    <xf numFmtId="165" fontId="17" fillId="6" borderId="35" xfId="0" applyNumberFormat="1" applyFont="1" applyFill="1" applyBorder="1" applyAlignment="1" applyProtection="1">
      <alignment horizontal="left"/>
      <protection locked="0"/>
    </xf>
    <xf numFmtId="165" fontId="17" fillId="0" borderId="0" xfId="0" applyNumberFormat="1" applyFont="1" applyAlignment="1" applyProtection="1">
      <protection locked="0"/>
    </xf>
    <xf numFmtId="165" fontId="13" fillId="0" borderId="0" xfId="0" applyNumberFormat="1" applyFont="1" applyAlignment="1" applyProtection="1">
      <protection locked="0"/>
    </xf>
    <xf numFmtId="165" fontId="1" fillId="0" borderId="0" xfId="3" applyNumberFormat="1" applyFont="1" applyBorder="1" applyAlignment="1" applyProtection="1">
      <protection locked="0"/>
    </xf>
    <xf numFmtId="165" fontId="3" fillId="3" borderId="17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Border="1" applyAlignment="1" applyProtection="1">
      <alignment horizontal="right" vertical="center"/>
      <protection locked="0"/>
    </xf>
    <xf numFmtId="165" fontId="9" fillId="0" borderId="0" xfId="0" applyNumberFormat="1" applyFont="1" applyBorder="1" applyAlignment="1" applyProtection="1">
      <protection locked="0"/>
    </xf>
    <xf numFmtId="165" fontId="1" fillId="0" borderId="9" xfId="0" applyNumberFormat="1" applyFont="1" applyBorder="1" applyAlignment="1" applyProtection="1">
      <alignment horizontal="right" vertical="center"/>
      <protection locked="0"/>
    </xf>
    <xf numFmtId="165" fontId="9" fillId="0" borderId="3" xfId="0" applyNumberFormat="1" applyFont="1" applyBorder="1" applyAlignment="1" applyProtection="1">
      <protection locked="0"/>
    </xf>
    <xf numFmtId="0" fontId="0" fillId="0" borderId="0" xfId="0" applyBorder="1" applyAlignment="1">
      <alignment horizontal="left" vertical="top"/>
    </xf>
    <xf numFmtId="0" fontId="10" fillId="0" borderId="0" xfId="0" applyFont="1" applyAlignment="1"/>
    <xf numFmtId="0" fontId="23" fillId="0" borderId="0" xfId="0" applyFont="1" applyAlignment="1">
      <alignment vertical="top" wrapText="1"/>
    </xf>
    <xf numFmtId="0" fontId="24" fillId="0" borderId="0" xfId="0" applyFont="1" applyAlignment="1"/>
    <xf numFmtId="0" fontId="20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Alignment="1"/>
    <xf numFmtId="0" fontId="10" fillId="0" borderId="0" xfId="0" applyFont="1" applyBorder="1" applyAlignment="1"/>
    <xf numFmtId="0" fontId="3" fillId="2" borderId="37" xfId="0" applyNumberFormat="1" applyFont="1" applyFill="1" applyBorder="1" applyAlignment="1" applyProtection="1">
      <protection locked="0"/>
    </xf>
    <xf numFmtId="1" fontId="1" fillId="0" borderId="38" xfId="0" applyNumberFormat="1" applyFont="1" applyBorder="1" applyAlignment="1" applyProtection="1">
      <protection locked="0"/>
    </xf>
    <xf numFmtId="3" fontId="1" fillId="0" borderId="9" xfId="0" applyNumberFormat="1" applyFont="1" applyBorder="1" applyAlignment="1" applyProtection="1">
      <alignment horizontal="right" vertical="center"/>
    </xf>
    <xf numFmtId="0" fontId="3" fillId="3" borderId="36" xfId="0" applyNumberFormat="1" applyFont="1" applyFill="1" applyBorder="1" applyAlignment="1" applyProtection="1">
      <alignment horizontal="center"/>
      <protection locked="0"/>
    </xf>
    <xf numFmtId="0" fontId="3" fillId="3" borderId="36" xfId="0" applyNumberFormat="1" applyFont="1" applyFill="1" applyBorder="1" applyAlignment="1" applyProtection="1">
      <alignment horizontal="center"/>
    </xf>
    <xf numFmtId="165" fontId="3" fillId="3" borderId="36" xfId="0" applyNumberFormat="1" applyFont="1" applyFill="1" applyBorder="1" applyAlignment="1" applyProtection="1">
      <alignment horizontal="center"/>
      <protection locked="0"/>
    </xf>
    <xf numFmtId="0" fontId="1" fillId="0" borderId="39" xfId="0" applyNumberFormat="1" applyFont="1" applyBorder="1" applyAlignment="1" applyProtection="1">
      <alignment horizontal="left" vertical="center"/>
      <protection locked="0"/>
    </xf>
    <xf numFmtId="3" fontId="1" fillId="0" borderId="40" xfId="0" applyNumberFormat="1" applyFont="1" applyBorder="1" applyAlignment="1" applyProtection="1">
      <protection locked="0"/>
    </xf>
    <xf numFmtId="3" fontId="1" fillId="0" borderId="40" xfId="0" applyNumberFormat="1" applyFont="1" applyBorder="1" applyAlignment="1" applyProtection="1">
      <alignment horizontal="left"/>
      <protection locked="0"/>
    </xf>
    <xf numFmtId="3" fontId="1" fillId="0" borderId="37" xfId="0" applyNumberFormat="1" applyFont="1" applyBorder="1" applyAlignment="1" applyProtection="1"/>
    <xf numFmtId="3" fontId="1" fillId="0" borderId="39" xfId="0" applyNumberFormat="1" applyFont="1" applyBorder="1" applyAlignment="1" applyProtection="1"/>
    <xf numFmtId="0" fontId="3" fillId="3" borderId="41" xfId="0" applyNumberFormat="1" applyFont="1" applyFill="1" applyBorder="1" applyAlignment="1" applyProtection="1">
      <alignment horizontal="center"/>
      <protection locked="0"/>
    </xf>
    <xf numFmtId="10" fontId="3" fillId="2" borderId="11" xfId="0" applyNumberFormat="1" applyFont="1" applyFill="1" applyBorder="1" applyAlignment="1" applyProtection="1"/>
    <xf numFmtId="10" fontId="3" fillId="2" borderId="27" xfId="0" applyNumberFormat="1" applyFont="1" applyFill="1" applyBorder="1" applyAlignment="1" applyProtection="1"/>
    <xf numFmtId="10" fontId="1" fillId="2" borderId="42" xfId="0" applyNumberFormat="1" applyFont="1" applyFill="1" applyBorder="1" applyAlignment="1" applyProtection="1"/>
    <xf numFmtId="3" fontId="1" fillId="2" borderId="42" xfId="0" applyNumberFormat="1" applyFont="1" applyFill="1" applyBorder="1" applyAlignment="1" applyProtection="1">
      <alignment horizontal="right"/>
    </xf>
    <xf numFmtId="0" fontId="3" fillId="2" borderId="41" xfId="0" applyNumberFormat="1" applyFont="1" applyFill="1" applyBorder="1" applyAlignment="1" applyProtection="1">
      <alignment horizontal="center"/>
    </xf>
    <xf numFmtId="1" fontId="29" fillId="0" borderId="25" xfId="0" applyNumberFormat="1" applyFont="1" applyBorder="1" applyAlignment="1" applyProtection="1">
      <protection locked="0"/>
    </xf>
    <xf numFmtId="1" fontId="1" fillId="0" borderId="40" xfId="0" applyNumberFormat="1" applyFont="1" applyBorder="1" applyAlignment="1" applyProtection="1">
      <alignment horizontal="right" vertical="center"/>
      <protection locked="0"/>
    </xf>
    <xf numFmtId="0" fontId="1" fillId="0" borderId="40" xfId="0" applyNumberFormat="1" applyFont="1" applyBorder="1" applyAlignment="1" applyProtection="1">
      <alignment horizontal="left" vertical="center" wrapText="1"/>
      <protection locked="0"/>
    </xf>
    <xf numFmtId="3" fontId="1" fillId="0" borderId="40" xfId="0" applyNumberFormat="1" applyFont="1" applyBorder="1" applyAlignment="1" applyProtection="1">
      <alignment horizontal="right" vertical="center"/>
      <protection locked="0"/>
    </xf>
    <xf numFmtId="3" fontId="3" fillId="3" borderId="15" xfId="0" applyNumberFormat="1" applyFont="1" applyFill="1" applyBorder="1" applyAlignment="1" applyProtection="1">
      <alignment horizontal="right" vertical="center"/>
      <protection locked="0"/>
    </xf>
    <xf numFmtId="3" fontId="3" fillId="2" borderId="31" xfId="0" applyNumberFormat="1" applyFont="1" applyFill="1" applyBorder="1" applyAlignment="1" applyProtection="1">
      <alignment horizontal="right" vertical="center"/>
      <protection locked="0"/>
    </xf>
    <xf numFmtId="3" fontId="3" fillId="2" borderId="15" xfId="0" applyNumberFormat="1" applyFont="1" applyFill="1" applyBorder="1" applyAlignment="1" applyProtection="1">
      <alignment horizontal="right" vertical="center"/>
      <protection locked="0"/>
    </xf>
    <xf numFmtId="3" fontId="3" fillId="2" borderId="27" xfId="0" applyNumberFormat="1" applyFont="1" applyFill="1" applyBorder="1" applyAlignment="1" applyProtection="1">
      <alignment horizontal="right"/>
      <protection locked="0"/>
    </xf>
    <xf numFmtId="3" fontId="9" fillId="0" borderId="36" xfId="0" applyNumberFormat="1" applyFont="1" applyBorder="1" applyAlignment="1" applyProtection="1">
      <protection locked="0"/>
    </xf>
    <xf numFmtId="3" fontId="1" fillId="0" borderId="7" xfId="0" applyNumberFormat="1" applyFont="1" applyBorder="1" applyAlignment="1" applyProtection="1">
      <alignment horizontal="left" vertical="center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3" fontId="1" fillId="2" borderId="12" xfId="0" applyNumberFormat="1" applyFont="1" applyFill="1" applyBorder="1" applyAlignment="1" applyProtection="1">
      <alignment horizontal="right" vertical="center"/>
      <protection locked="0"/>
    </xf>
    <xf numFmtId="3" fontId="1" fillId="0" borderId="7" xfId="0" applyNumberFormat="1" applyFont="1" applyBorder="1" applyAlignment="1" applyProtection="1">
      <alignment horizontal="right" vertical="center"/>
    </xf>
    <xf numFmtId="3" fontId="3" fillId="2" borderId="28" xfId="0" applyNumberFormat="1" applyFont="1" applyFill="1" applyBorder="1" applyAlignment="1" applyProtection="1">
      <protection locked="0"/>
    </xf>
    <xf numFmtId="3" fontId="3" fillId="2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43" xfId="0" applyFont="1" applyBorder="1" applyAlignment="1" applyProtection="1">
      <protection locked="0"/>
    </xf>
    <xf numFmtId="0" fontId="9" fillId="0" borderId="44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/>
    <xf numFmtId="165" fontId="1" fillId="0" borderId="44" xfId="0" applyNumberFormat="1" applyFont="1" applyBorder="1" applyAlignment="1" applyProtection="1">
      <alignment horizontal="right"/>
      <protection locked="0"/>
    </xf>
    <xf numFmtId="1" fontId="1" fillId="0" borderId="44" xfId="0" applyNumberFormat="1" applyFont="1" applyBorder="1" applyAlignment="1" applyProtection="1">
      <protection locked="0"/>
    </xf>
    <xf numFmtId="0" fontId="9" fillId="0" borderId="44" xfId="0" applyFont="1" applyBorder="1" applyAlignment="1" applyProtection="1">
      <protection locked="0"/>
    </xf>
    <xf numFmtId="0" fontId="3" fillId="2" borderId="39" xfId="0" applyNumberFormat="1" applyFont="1" applyFill="1" applyBorder="1" applyAlignment="1" applyProtection="1">
      <protection locked="0"/>
    </xf>
    <xf numFmtId="3" fontId="1" fillId="2" borderId="40" xfId="0" applyNumberFormat="1" applyFont="1" applyFill="1" applyBorder="1" applyAlignment="1" applyProtection="1">
      <alignment horizontal="right"/>
    </xf>
    <xf numFmtId="10" fontId="1" fillId="2" borderId="40" xfId="0" applyNumberFormat="1" applyFont="1" applyFill="1" applyBorder="1" applyAlignment="1" applyProtection="1"/>
    <xf numFmtId="0" fontId="3" fillId="2" borderId="45" xfId="0" applyNumberFormat="1" applyFont="1" applyFill="1" applyBorder="1" applyAlignment="1" applyProtection="1">
      <protection locked="0"/>
    </xf>
    <xf numFmtId="3" fontId="1" fillId="2" borderId="41" xfId="0" applyNumberFormat="1" applyFont="1" applyFill="1" applyBorder="1" applyAlignment="1" applyProtection="1">
      <alignment horizontal="right"/>
    </xf>
    <xf numFmtId="0" fontId="3" fillId="2" borderId="46" xfId="0" applyNumberFormat="1" applyFont="1" applyFill="1" applyBorder="1" applyAlignment="1" applyProtection="1">
      <protection locked="0"/>
    </xf>
    <xf numFmtId="3" fontId="1" fillId="2" borderId="47" xfId="0" applyNumberFormat="1" applyFont="1" applyFill="1" applyBorder="1" applyAlignment="1" applyProtection="1">
      <alignment horizontal="right"/>
    </xf>
    <xf numFmtId="3" fontId="14" fillId="2" borderId="40" xfId="0" applyNumberFormat="1" applyFont="1" applyFill="1" applyBorder="1" applyAlignment="1" applyProtection="1">
      <alignment horizontal="right"/>
    </xf>
    <xf numFmtId="1" fontId="1" fillId="2" borderId="48" xfId="0" applyNumberFormat="1" applyFont="1" applyFill="1" applyBorder="1" applyAlignment="1" applyProtection="1">
      <alignment horizontal="left" vertical="center"/>
      <protection locked="0"/>
    </xf>
    <xf numFmtId="0" fontId="3" fillId="2" borderId="40" xfId="0" applyNumberFormat="1" applyFont="1" applyFill="1" applyBorder="1" applyAlignment="1" applyProtection="1">
      <alignment horizontal="center"/>
    </xf>
    <xf numFmtId="3" fontId="3" fillId="2" borderId="40" xfId="0" applyNumberFormat="1" applyFont="1" applyFill="1" applyBorder="1" applyAlignment="1" applyProtection="1">
      <alignment horizontal="right"/>
    </xf>
    <xf numFmtId="165" fontId="3" fillId="2" borderId="40" xfId="0" applyNumberFormat="1" applyFont="1" applyFill="1" applyBorder="1" applyAlignment="1" applyProtection="1">
      <alignment horizontal="right"/>
    </xf>
    <xf numFmtId="3" fontId="15" fillId="2" borderId="49" xfId="0" applyNumberFormat="1" applyFont="1" applyFill="1" applyBorder="1" applyAlignment="1" applyProtection="1"/>
    <xf numFmtId="3" fontId="3" fillId="2" borderId="50" xfId="0" applyNumberFormat="1" applyFont="1" applyFill="1" applyBorder="1" applyAlignment="1" applyProtection="1"/>
    <xf numFmtId="3" fontId="3" fillId="2" borderId="51" xfId="0" applyNumberFormat="1" applyFont="1" applyFill="1" applyBorder="1" applyAlignment="1" applyProtection="1"/>
    <xf numFmtId="10" fontId="3" fillId="2" borderId="51" xfId="0" applyNumberFormat="1" applyFont="1" applyFill="1" applyBorder="1" applyAlignment="1" applyProtection="1"/>
    <xf numFmtId="3" fontId="3" fillId="2" borderId="40" xfId="0" applyNumberFormat="1" applyFont="1" applyFill="1" applyBorder="1" applyAlignment="1" applyProtection="1"/>
    <xf numFmtId="10" fontId="3" fillId="2" borderId="40" xfId="0" applyNumberFormat="1" applyFont="1" applyFill="1" applyBorder="1" applyAlignment="1" applyProtection="1"/>
    <xf numFmtId="3" fontId="3" fillId="2" borderId="41" xfId="0" applyNumberFormat="1" applyFont="1" applyFill="1" applyBorder="1" applyAlignment="1" applyProtection="1"/>
    <xf numFmtId="10" fontId="3" fillId="2" borderId="41" xfId="0" applyNumberFormat="1" applyFont="1" applyFill="1" applyBorder="1" applyAlignment="1" applyProtection="1"/>
    <xf numFmtId="0" fontId="3" fillId="3" borderId="40" xfId="0" applyNumberFormat="1" applyFont="1" applyFill="1" applyBorder="1" applyAlignment="1" applyProtection="1">
      <protection locked="0"/>
    </xf>
    <xf numFmtId="0" fontId="3" fillId="3" borderId="40" xfId="0" applyNumberFormat="1" applyFont="1" applyFill="1" applyBorder="1" applyAlignment="1" applyProtection="1">
      <alignment horizontal="center"/>
      <protection locked="0"/>
    </xf>
    <xf numFmtId="0" fontId="3" fillId="3" borderId="40" xfId="0" applyNumberFormat="1" applyFont="1" applyFill="1" applyBorder="1" applyAlignment="1" applyProtection="1">
      <alignment horizontal="center"/>
    </xf>
    <xf numFmtId="0" fontId="3" fillId="3" borderId="37" xfId="0" applyNumberFormat="1" applyFont="1" applyFill="1" applyBorder="1" applyAlignment="1" applyProtection="1">
      <alignment horizontal="center"/>
    </xf>
    <xf numFmtId="165" fontId="3" fillId="3" borderId="40" xfId="0" applyNumberFormat="1" applyFont="1" applyFill="1" applyBorder="1" applyAlignment="1" applyProtection="1">
      <alignment horizontal="center"/>
      <protection locked="0"/>
    </xf>
    <xf numFmtId="1" fontId="1" fillId="0" borderId="45" xfId="0" applyNumberFormat="1" applyFont="1" applyBorder="1" applyAlignment="1" applyProtection="1">
      <protection locked="0"/>
    </xf>
    <xf numFmtId="0" fontId="1" fillId="0" borderId="40" xfId="0" applyNumberFormat="1" applyFont="1" applyBorder="1" applyAlignment="1" applyProtection="1">
      <alignment horizontal="left"/>
      <protection locked="0"/>
    </xf>
    <xf numFmtId="3" fontId="1" fillId="0" borderId="40" xfId="0" applyNumberFormat="1" applyFont="1" applyBorder="1" applyAlignment="1" applyProtection="1"/>
    <xf numFmtId="3" fontId="1" fillId="4" borderId="40" xfId="0" applyNumberFormat="1" applyFont="1" applyFill="1" applyBorder="1" applyAlignment="1" applyProtection="1">
      <protection locked="0"/>
    </xf>
    <xf numFmtId="3" fontId="1" fillId="0" borderId="52" xfId="0" applyNumberFormat="1" applyFont="1" applyBorder="1" applyAlignment="1" applyProtection="1">
      <protection locked="0"/>
    </xf>
    <xf numFmtId="3" fontId="1" fillId="0" borderId="53" xfId="0" applyNumberFormat="1" applyFont="1" applyBorder="1" applyAlignment="1" applyProtection="1">
      <protection locked="0"/>
    </xf>
    <xf numFmtId="0" fontId="3" fillId="3" borderId="41" xfId="0" applyNumberFormat="1" applyFont="1" applyFill="1" applyBorder="1" applyAlignment="1" applyProtection="1">
      <alignment horizontal="left"/>
      <protection locked="0"/>
    </xf>
    <xf numFmtId="0" fontId="3" fillId="2" borderId="40" xfId="0" applyNumberFormat="1" applyFont="1" applyFill="1" applyBorder="1" applyAlignment="1" applyProtection="1">
      <protection locked="0"/>
    </xf>
    <xf numFmtId="0" fontId="1" fillId="3" borderId="40" xfId="0" applyNumberFormat="1" applyFont="1" applyFill="1" applyBorder="1" applyAlignment="1" applyProtection="1">
      <protection locked="0"/>
    </xf>
    <xf numFmtId="1" fontId="1" fillId="0" borderId="37" xfId="0" applyNumberFormat="1" applyFont="1" applyBorder="1" applyAlignment="1" applyProtection="1">
      <alignment horizontal="right" vertical="center"/>
      <protection locked="0"/>
    </xf>
    <xf numFmtId="1" fontId="9" fillId="0" borderId="39" xfId="0" applyNumberFormat="1" applyFont="1" applyBorder="1" applyAlignment="1" applyProtection="1">
      <alignment horizontal="right" vertical="center"/>
      <protection locked="0"/>
    </xf>
    <xf numFmtId="3" fontId="9" fillId="0" borderId="40" xfId="0" applyNumberFormat="1" applyFont="1" applyBorder="1" applyAlignment="1" applyProtection="1">
      <alignment horizontal="right" vertical="center"/>
      <protection locked="0"/>
    </xf>
    <xf numFmtId="1" fontId="1" fillId="0" borderId="39" xfId="0" applyNumberFormat="1" applyFont="1" applyBorder="1" applyAlignment="1" applyProtection="1">
      <protection locked="0"/>
    </xf>
    <xf numFmtId="0" fontId="1" fillId="0" borderId="38" xfId="0" applyNumberFormat="1" applyFont="1" applyBorder="1" applyAlignment="1" applyProtection="1">
      <alignment horizontal="left" vertical="center"/>
      <protection locked="0"/>
    </xf>
    <xf numFmtId="3" fontId="1" fillId="0" borderId="39" xfId="0" applyNumberFormat="1" applyFont="1" applyBorder="1" applyAlignment="1" applyProtection="1">
      <alignment horizontal="left"/>
      <protection locked="0"/>
    </xf>
    <xf numFmtId="3" fontId="1" fillId="0" borderId="39" xfId="0" applyNumberFormat="1" applyFont="1" applyBorder="1" applyAlignment="1" applyProtection="1">
      <alignment horizontal="left" vertical="center"/>
      <protection locked="0"/>
    </xf>
    <xf numFmtId="3" fontId="1" fillId="0" borderId="39" xfId="0" applyNumberFormat="1" applyFont="1" applyBorder="1" applyAlignment="1" applyProtection="1">
      <alignment horizontal="right" vertical="center"/>
      <protection locked="0"/>
    </xf>
    <xf numFmtId="0" fontId="1" fillId="0" borderId="39" xfId="0" applyNumberFormat="1" applyFont="1" applyBorder="1" applyAlignment="1" applyProtection="1">
      <alignment horizontal="left"/>
      <protection locked="0"/>
    </xf>
    <xf numFmtId="3" fontId="1" fillId="0" borderId="39" xfId="0" applyNumberFormat="1" applyFont="1" applyBorder="1" applyAlignment="1" applyProtection="1">
      <alignment horizontal="right" vertical="center"/>
    </xf>
    <xf numFmtId="1" fontId="1" fillId="0" borderId="52" xfId="0" applyNumberFormat="1" applyFont="1" applyBorder="1" applyAlignment="1" applyProtection="1">
      <protection locked="0"/>
    </xf>
    <xf numFmtId="1" fontId="1" fillId="0" borderId="52" xfId="0" applyNumberFormat="1" applyFont="1" applyBorder="1" applyAlignment="1" applyProtection="1">
      <alignment horizontal="right"/>
      <protection locked="0"/>
    </xf>
    <xf numFmtId="0" fontId="1" fillId="0" borderId="54" xfId="0" applyNumberFormat="1" applyFont="1" applyBorder="1" applyAlignment="1" applyProtection="1">
      <alignment horizontal="left" vertical="center"/>
      <protection locked="0"/>
    </xf>
    <xf numFmtId="0" fontId="1" fillId="0" borderId="45" xfId="0" applyNumberFormat="1" applyFont="1" applyBorder="1" applyAlignment="1" applyProtection="1">
      <alignment horizontal="left" vertical="center"/>
      <protection locked="0"/>
    </xf>
    <xf numFmtId="3" fontId="1" fillId="0" borderId="41" xfId="0" applyNumberFormat="1" applyFont="1" applyBorder="1" applyAlignment="1" applyProtection="1">
      <protection locked="0"/>
    </xf>
    <xf numFmtId="0" fontId="1" fillId="0" borderId="38" xfId="0" applyNumberFormat="1" applyFont="1" applyBorder="1" applyAlignment="1" applyProtection="1">
      <alignment horizontal="left" vertical="center" wrapText="1"/>
      <protection locked="0"/>
    </xf>
    <xf numFmtId="0" fontId="3" fillId="2" borderId="40" xfId="0" applyNumberFormat="1" applyFont="1" applyFill="1" applyBorder="1" applyAlignment="1" applyProtection="1">
      <alignment horizontal="left"/>
      <protection locked="0"/>
    </xf>
    <xf numFmtId="1" fontId="1" fillId="2" borderId="55" xfId="0" applyNumberFormat="1" applyFont="1" applyFill="1" applyBorder="1" applyAlignment="1" applyProtection="1">
      <alignment horizontal="left" vertical="center"/>
      <protection locked="0"/>
    </xf>
    <xf numFmtId="0" fontId="3" fillId="2" borderId="56" xfId="0" applyNumberFormat="1" applyFont="1" applyFill="1" applyBorder="1" applyAlignment="1" applyProtection="1">
      <alignment horizontal="center"/>
    </xf>
    <xf numFmtId="0" fontId="3" fillId="2" borderId="56" xfId="0" applyNumberFormat="1" applyFont="1" applyFill="1" applyBorder="1" applyAlignment="1" applyProtection="1">
      <alignment horizontal="center"/>
      <protection locked="0"/>
    </xf>
    <xf numFmtId="3" fontId="3" fillId="2" borderId="56" xfId="0" applyNumberFormat="1" applyFont="1" applyFill="1" applyBorder="1" applyAlignment="1" applyProtection="1">
      <alignment horizontal="center"/>
    </xf>
    <xf numFmtId="3" fontId="15" fillId="2" borderId="57" xfId="0" applyNumberFormat="1" applyFont="1" applyFill="1" applyBorder="1" applyAlignment="1" applyProtection="1"/>
    <xf numFmtId="3" fontId="3" fillId="0" borderId="58" xfId="0" applyNumberFormat="1" applyFont="1" applyBorder="1" applyAlignment="1" applyProtection="1">
      <protection locked="0"/>
    </xf>
    <xf numFmtId="3" fontId="3" fillId="0" borderId="58" xfId="0" applyNumberFormat="1" applyFont="1" applyBorder="1" applyAlignment="1" applyProtection="1">
      <alignment horizontal="right" vertical="center"/>
    </xf>
    <xf numFmtId="1" fontId="1" fillId="0" borderId="58" xfId="0" applyNumberFormat="1" applyFont="1" applyBorder="1" applyAlignment="1" applyProtection="1">
      <protection locked="0"/>
    </xf>
    <xf numFmtId="1" fontId="3" fillId="2" borderId="59" xfId="0" applyNumberFormat="1" applyFont="1" applyFill="1" applyBorder="1" applyAlignment="1" applyProtection="1">
      <protection locked="0"/>
    </xf>
    <xf numFmtId="3" fontId="3" fillId="2" borderId="60" xfId="0" applyNumberFormat="1" applyFont="1" applyFill="1" applyBorder="1" applyAlignment="1" applyProtection="1">
      <alignment horizontal="right" vertical="center"/>
      <protection locked="0"/>
    </xf>
    <xf numFmtId="3" fontId="3" fillId="2" borderId="61" xfId="0" applyNumberFormat="1" applyFont="1" applyFill="1" applyBorder="1" applyAlignment="1" applyProtection="1">
      <alignment horizontal="right" vertical="center"/>
    </xf>
    <xf numFmtId="3" fontId="3" fillId="2" borderId="61" xfId="0" applyNumberFormat="1" applyFont="1" applyFill="1" applyBorder="1" applyAlignment="1" applyProtection="1">
      <alignment horizontal="right" vertical="center"/>
      <protection locked="0"/>
    </xf>
    <xf numFmtId="0" fontId="30" fillId="0" borderId="39" xfId="0" applyNumberFormat="1" applyFont="1" applyBorder="1" applyAlignment="1" applyProtection="1">
      <alignment horizontal="left" vertical="center"/>
      <protection locked="0"/>
    </xf>
    <xf numFmtId="164" fontId="18" fillId="0" borderId="0" xfId="0" applyNumberFormat="1" applyFont="1" applyBorder="1" applyAlignment="1" applyProtection="1">
      <protection locked="0"/>
    </xf>
    <xf numFmtId="0" fontId="9" fillId="0" borderId="0" xfId="0" applyNumberFormat="1" applyFont="1" applyBorder="1" applyAlignment="1" applyProtection="1">
      <protection locked="0"/>
    </xf>
    <xf numFmtId="164" fontId="15" fillId="0" borderId="0" xfId="0" applyNumberFormat="1" applyFont="1" applyBorder="1" applyAlignment="1" applyProtection="1"/>
    <xf numFmtId="164" fontId="17" fillId="0" borderId="0" xfId="0" applyNumberFormat="1" applyFont="1" applyBorder="1" applyAlignment="1" applyProtection="1"/>
    <xf numFmtId="164" fontId="13" fillId="0" borderId="0" xfId="0" applyNumberFormat="1" applyFont="1" applyBorder="1" applyAlignment="1" applyProtection="1">
      <protection locked="0"/>
    </xf>
    <xf numFmtId="164" fontId="9" fillId="0" borderId="0" xfId="0" applyNumberFormat="1" applyFont="1" applyBorder="1" applyAlignment="1" applyProtection="1">
      <protection locked="0"/>
    </xf>
    <xf numFmtId="165" fontId="22" fillId="0" borderId="0" xfId="0" applyNumberFormat="1" applyFont="1" applyBorder="1" applyAlignment="1" applyProtection="1"/>
    <xf numFmtId="0" fontId="0" fillId="0" borderId="0" xfId="0" applyBorder="1" applyAlignment="1" applyProtection="1"/>
    <xf numFmtId="14" fontId="13" fillId="6" borderId="34" xfId="0" applyNumberFormat="1" applyFont="1" applyFill="1" applyBorder="1" applyAlignment="1" applyProtection="1">
      <alignment horizontal="left"/>
      <protection locked="0"/>
    </xf>
    <xf numFmtId="0" fontId="30" fillId="0" borderId="24" xfId="0" applyNumberFormat="1" applyFont="1" applyBorder="1" applyAlignment="1" applyProtection="1">
      <alignment horizontal="left" vertical="center"/>
      <protection locked="0"/>
    </xf>
    <xf numFmtId="0" fontId="30" fillId="0" borderId="7" xfId="0" applyNumberFormat="1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vertical="top" wrapText="1"/>
    </xf>
    <xf numFmtId="0" fontId="0" fillId="0" borderId="0" xfId="0" applyBorder="1" applyAlignment="1">
      <alignment horizontal="left" vertical="top"/>
    </xf>
    <xf numFmtId="0" fontId="23" fillId="0" borderId="0" xfId="0" applyFont="1" applyAlignment="1">
      <alignment vertical="top" wrapText="1"/>
    </xf>
  </cellXfs>
  <cellStyles count="342">
    <cellStyle name="Comma [0]" xfId="3" builtinId="6"/>
    <cellStyle name="Followed Hyperlink" xfId="239" builtinId="9" hidden="1"/>
    <cellStyle name="Followed Hyperlink" xfId="223" builtinId="9" hidden="1"/>
    <cellStyle name="Followed Hyperlink" xfId="207" builtinId="9" hidden="1"/>
    <cellStyle name="Followed Hyperlink" xfId="191" builtinId="9" hidden="1"/>
    <cellStyle name="Followed Hyperlink" xfId="175" builtinId="9" hidden="1"/>
    <cellStyle name="Followed Hyperlink" xfId="159" builtinId="9" hidden="1"/>
    <cellStyle name="Followed Hyperlink" xfId="143" builtinId="9" hidden="1"/>
    <cellStyle name="Followed Hyperlink" xfId="127" builtinId="9" hidden="1"/>
    <cellStyle name="Followed Hyperlink" xfId="111" builtinId="9" hidden="1"/>
    <cellStyle name="Followed Hyperlink" xfId="95" builtinId="9" hidden="1"/>
    <cellStyle name="Followed Hyperlink" xfId="79" builtinId="9" hidden="1"/>
    <cellStyle name="Followed Hyperlink" xfId="25" builtinId="9" hidden="1"/>
    <cellStyle name="Followed Hyperlink" xfId="35" builtinId="9" hidden="1"/>
    <cellStyle name="Followed Hyperlink" xfId="45" builtinId="9" hidden="1"/>
    <cellStyle name="Followed Hyperlink" xfId="57" builtinId="9" hidden="1"/>
    <cellStyle name="Followed Hyperlink" xfId="63" builtinId="9" hidden="1"/>
    <cellStyle name="Followed Hyperlink" xfId="31" builtinId="9" hidden="1"/>
    <cellStyle name="Followed Hyperlink" xfId="17" builtinId="9" hidden="1"/>
    <cellStyle name="Followed Hyperlink" xfId="7" builtinId="9" hidden="1"/>
    <cellStyle name="Followed Hyperlink" xfId="2" builtinId="9" hidden="1"/>
    <cellStyle name="Followed Hyperlink" xfId="15" builtinId="9" hidden="1"/>
    <cellStyle name="Followed Hyperlink" xfId="13" builtinId="9" hidden="1"/>
    <cellStyle name="Followed Hyperlink" xfId="39" builtinId="9" hidden="1"/>
    <cellStyle name="Followed Hyperlink" xfId="65" builtinId="9" hidden="1"/>
    <cellStyle name="Followed Hyperlink" xfId="53" builtinId="9" hidden="1"/>
    <cellStyle name="Followed Hyperlink" xfId="43" builtinId="9" hidden="1"/>
    <cellStyle name="Followed Hyperlink" xfId="33" builtinId="9" hidden="1"/>
    <cellStyle name="Followed Hyperlink" xfId="67" builtinId="9" hidden="1"/>
    <cellStyle name="Followed Hyperlink" xfId="83" builtinId="9" hidden="1"/>
    <cellStyle name="Followed Hyperlink" xfId="99" builtinId="9" hidden="1"/>
    <cellStyle name="Followed Hyperlink" xfId="115" builtinId="9" hidden="1"/>
    <cellStyle name="Followed Hyperlink" xfId="131" builtinId="9" hidden="1"/>
    <cellStyle name="Followed Hyperlink" xfId="147" builtinId="9" hidden="1"/>
    <cellStyle name="Followed Hyperlink" xfId="163" builtinId="9" hidden="1"/>
    <cellStyle name="Followed Hyperlink" xfId="179" builtinId="9" hidden="1"/>
    <cellStyle name="Followed Hyperlink" xfId="195" builtinId="9" hidden="1"/>
    <cellStyle name="Followed Hyperlink" xfId="211" builtinId="9" hidden="1"/>
    <cellStyle name="Followed Hyperlink" xfId="227" builtinId="9" hidden="1"/>
    <cellStyle name="Followed Hyperlink" xfId="243" builtinId="9" hidden="1"/>
    <cellStyle name="Followed Hyperlink" xfId="259" builtinId="9" hidden="1"/>
    <cellStyle name="Followed Hyperlink" xfId="275" builtinId="9" hidden="1"/>
    <cellStyle name="Followed Hyperlink" xfId="291" builtinId="9" hidden="1"/>
    <cellStyle name="Followed Hyperlink" xfId="307" builtinId="9" hidden="1"/>
    <cellStyle name="Followed Hyperlink" xfId="323" builtinId="9" hidden="1"/>
    <cellStyle name="Followed Hyperlink" xfId="335" builtinId="9" hidden="1"/>
    <cellStyle name="Followed Hyperlink" xfId="340" builtinId="9" hidden="1"/>
    <cellStyle name="Followed Hyperlink" xfId="332" builtinId="9" hidden="1"/>
    <cellStyle name="Followed Hyperlink" xfId="317" builtinId="9" hidden="1"/>
    <cellStyle name="Followed Hyperlink" xfId="301" builtinId="9" hidden="1"/>
    <cellStyle name="Followed Hyperlink" xfId="285" builtinId="9" hidden="1"/>
    <cellStyle name="Followed Hyperlink" xfId="269" builtinId="9" hidden="1"/>
    <cellStyle name="Followed Hyperlink" xfId="253" builtinId="9" hidden="1"/>
    <cellStyle name="Followed Hyperlink" xfId="237" builtinId="9" hidden="1"/>
    <cellStyle name="Followed Hyperlink" xfId="221" builtinId="9" hidden="1"/>
    <cellStyle name="Followed Hyperlink" xfId="205" builtinId="9" hidden="1"/>
    <cellStyle name="Followed Hyperlink" xfId="113" builtinId="9" hidden="1"/>
    <cellStyle name="Followed Hyperlink" xfId="121" builtinId="9" hidden="1"/>
    <cellStyle name="Followed Hyperlink" xfId="133" builtinId="9" hidden="1"/>
    <cellStyle name="Followed Hyperlink" xfId="145" builtinId="9" hidden="1"/>
    <cellStyle name="Followed Hyperlink" xfId="153" builtinId="9" hidden="1"/>
    <cellStyle name="Followed Hyperlink" xfId="165" builtinId="9" hidden="1"/>
    <cellStyle name="Followed Hyperlink" xfId="177" builtinId="9" hidden="1"/>
    <cellStyle name="Followed Hyperlink" xfId="185" builtinId="9" hidden="1"/>
    <cellStyle name="Followed Hyperlink" xfId="189" builtinId="9" hidden="1"/>
    <cellStyle name="Followed Hyperlink" xfId="157" builtinId="9" hidden="1"/>
    <cellStyle name="Followed Hyperlink" xfId="125" builtinId="9" hidden="1"/>
    <cellStyle name="Followed Hyperlink" xfId="85" builtinId="9" hidden="1"/>
    <cellStyle name="Followed Hyperlink" xfId="97" builtinId="9" hidden="1"/>
    <cellStyle name="Followed Hyperlink" xfId="105" builtinId="9" hidden="1"/>
    <cellStyle name="Followed Hyperlink" xfId="77" builtinId="9" hidden="1"/>
    <cellStyle name="Followed Hyperlink" xfId="73" builtinId="9" hidden="1"/>
    <cellStyle name="Followed Hyperlink" xfId="69" builtinId="9" hidden="1"/>
    <cellStyle name="Followed Hyperlink" xfId="81" builtinId="9" hidden="1"/>
    <cellStyle name="Followed Hyperlink" xfId="93" builtinId="9" hidden="1"/>
    <cellStyle name="Followed Hyperlink" xfId="101" builtinId="9" hidden="1"/>
    <cellStyle name="Followed Hyperlink" xfId="89" builtinId="9" hidden="1"/>
    <cellStyle name="Followed Hyperlink" xfId="109" builtinId="9" hidden="1"/>
    <cellStyle name="Followed Hyperlink" xfId="141" builtinId="9" hidden="1"/>
    <cellStyle name="Followed Hyperlink" xfId="173" builtinId="9" hidden="1"/>
    <cellStyle name="Followed Hyperlink" xfId="193" builtinId="9" hidden="1"/>
    <cellStyle name="Followed Hyperlink" xfId="181" builtinId="9" hidden="1"/>
    <cellStyle name="Followed Hyperlink" xfId="169" builtinId="9" hidden="1"/>
    <cellStyle name="Followed Hyperlink" xfId="161" builtinId="9" hidden="1"/>
    <cellStyle name="Followed Hyperlink" xfId="149" builtinId="9" hidden="1"/>
    <cellStyle name="Followed Hyperlink" xfId="137" builtinId="9" hidden="1"/>
    <cellStyle name="Followed Hyperlink" xfId="129" builtinId="9" hidden="1"/>
    <cellStyle name="Followed Hyperlink" xfId="117" builtinId="9" hidden="1"/>
    <cellStyle name="Followed Hyperlink" xfId="197" builtinId="9" hidden="1"/>
    <cellStyle name="Followed Hyperlink" xfId="213" builtinId="9" hidden="1"/>
    <cellStyle name="Followed Hyperlink" xfId="229" builtinId="9" hidden="1"/>
    <cellStyle name="Followed Hyperlink" xfId="245" builtinId="9" hidden="1"/>
    <cellStyle name="Followed Hyperlink" xfId="261" builtinId="9" hidden="1"/>
    <cellStyle name="Followed Hyperlink" xfId="277" builtinId="9" hidden="1"/>
    <cellStyle name="Followed Hyperlink" xfId="293" builtinId="9" hidden="1"/>
    <cellStyle name="Followed Hyperlink" xfId="309" builtinId="9" hidden="1"/>
    <cellStyle name="Followed Hyperlink" xfId="325" builtinId="9" hidden="1"/>
    <cellStyle name="Followed Hyperlink" xfId="336" builtinId="9" hidden="1"/>
    <cellStyle name="Followed Hyperlink" xfId="339" builtinId="9" hidden="1"/>
    <cellStyle name="Followed Hyperlink" xfId="331" builtinId="9" hidden="1"/>
    <cellStyle name="Followed Hyperlink" xfId="315" builtinId="9" hidden="1"/>
    <cellStyle name="Followed Hyperlink" xfId="299" builtinId="9" hidden="1"/>
    <cellStyle name="Followed Hyperlink" xfId="283" builtinId="9" hidden="1"/>
    <cellStyle name="Followed Hyperlink" xfId="267" builtinId="9" hidden="1"/>
    <cellStyle name="Followed Hyperlink" xfId="251" builtinId="9" hidden="1"/>
    <cellStyle name="Followed Hyperlink" xfId="235" builtinId="9" hidden="1"/>
    <cellStyle name="Followed Hyperlink" xfId="219" builtinId="9" hidden="1"/>
    <cellStyle name="Followed Hyperlink" xfId="203" builtinId="9" hidden="1"/>
    <cellStyle name="Followed Hyperlink" xfId="187" builtinId="9" hidden="1"/>
    <cellStyle name="Followed Hyperlink" xfId="171" builtinId="9" hidden="1"/>
    <cellStyle name="Followed Hyperlink" xfId="155" builtinId="9" hidden="1"/>
    <cellStyle name="Followed Hyperlink" xfId="139" builtinId="9" hidden="1"/>
    <cellStyle name="Followed Hyperlink" xfId="123" builtinId="9" hidden="1"/>
    <cellStyle name="Followed Hyperlink" xfId="107" builtinId="9" hidden="1"/>
    <cellStyle name="Followed Hyperlink" xfId="91" builtinId="9" hidden="1"/>
    <cellStyle name="Followed Hyperlink" xfId="75" builtinId="9" hidden="1"/>
    <cellStyle name="Followed Hyperlink" xfId="27" builtinId="9" hidden="1"/>
    <cellStyle name="Followed Hyperlink" xfId="37" builtinId="9" hidden="1"/>
    <cellStyle name="Followed Hyperlink" xfId="49" builtinId="9" hidden="1"/>
    <cellStyle name="Followed Hyperlink" xfId="59" builtinId="9" hidden="1"/>
    <cellStyle name="Followed Hyperlink" xfId="55" builtinId="9" hidden="1"/>
    <cellStyle name="Followed Hyperlink" xfId="23" builtinId="9" hidden="1"/>
    <cellStyle name="Followed Hyperlink" xfId="19" builtinId="9" hidden="1"/>
    <cellStyle name="Followed Hyperlink" xfId="9" builtinId="9" hidden="1"/>
    <cellStyle name="Followed Hyperlink" xfId="5" builtinId="9" hidden="1"/>
    <cellStyle name="Followed Hyperlink" xfId="21" builtinId="9" hidden="1"/>
    <cellStyle name="Followed Hyperlink" xfId="11" builtinId="9" hidden="1"/>
    <cellStyle name="Followed Hyperlink" xfId="47" builtinId="9" hidden="1"/>
    <cellStyle name="Followed Hyperlink" xfId="61" builtinId="9" hidden="1"/>
    <cellStyle name="Followed Hyperlink" xfId="51" builtinId="9" hidden="1"/>
    <cellStyle name="Followed Hyperlink" xfId="41" builtinId="9" hidden="1"/>
    <cellStyle name="Followed Hyperlink" xfId="29" builtinId="9" hidden="1"/>
    <cellStyle name="Followed Hyperlink" xfId="71" builtinId="9" hidden="1"/>
    <cellStyle name="Followed Hyperlink" xfId="87" builtinId="9" hidden="1"/>
    <cellStyle name="Followed Hyperlink" xfId="103" builtinId="9" hidden="1"/>
    <cellStyle name="Followed Hyperlink" xfId="119" builtinId="9" hidden="1"/>
    <cellStyle name="Followed Hyperlink" xfId="135" builtinId="9" hidden="1"/>
    <cellStyle name="Followed Hyperlink" xfId="151" builtinId="9" hidden="1"/>
    <cellStyle name="Followed Hyperlink" xfId="167" builtinId="9" hidden="1"/>
    <cellStyle name="Followed Hyperlink" xfId="183" builtinId="9" hidden="1"/>
    <cellStyle name="Followed Hyperlink" xfId="199" builtinId="9" hidden="1"/>
    <cellStyle name="Followed Hyperlink" xfId="215" builtinId="9" hidden="1"/>
    <cellStyle name="Followed Hyperlink" xfId="231" builtinId="9" hidden="1"/>
    <cellStyle name="Followed Hyperlink" xfId="247" builtinId="9" hidden="1"/>
    <cellStyle name="Followed Hyperlink" xfId="289" builtinId="9" hidden="1"/>
    <cellStyle name="Followed Hyperlink" xfId="297" builtinId="9" hidden="1"/>
    <cellStyle name="Followed Hyperlink" xfId="305" builtinId="9" hidden="1"/>
    <cellStyle name="Followed Hyperlink" xfId="321" builtinId="9" hidden="1"/>
    <cellStyle name="Followed Hyperlink" xfId="329" builtinId="9" hidden="1"/>
    <cellStyle name="Followed Hyperlink" xfId="334" builtinId="9" hidden="1"/>
    <cellStyle name="Followed Hyperlink" xfId="341" builtinId="9" hidden="1"/>
    <cellStyle name="Followed Hyperlink" xfId="337" builtinId="9" hidden="1"/>
    <cellStyle name="Followed Hyperlink" xfId="333" builtinId="9" hidden="1"/>
    <cellStyle name="Followed Hyperlink" xfId="319" builtinId="9" hidden="1"/>
    <cellStyle name="Followed Hyperlink" xfId="311" builtinId="9" hidden="1"/>
    <cellStyle name="Followed Hyperlink" xfId="303" builtinId="9" hidden="1"/>
    <cellStyle name="Followed Hyperlink" xfId="287" builtinId="9" hidden="1"/>
    <cellStyle name="Followed Hyperlink" xfId="279" builtinId="9" hidden="1"/>
    <cellStyle name="Followed Hyperlink" xfId="271" builtinId="9" hidden="1"/>
    <cellStyle name="Followed Hyperlink" xfId="255" builtinId="9" hidden="1"/>
    <cellStyle name="Followed Hyperlink" xfId="263" builtinId="9" hidden="1"/>
    <cellStyle name="Followed Hyperlink" xfId="295" builtinId="9" hidden="1"/>
    <cellStyle name="Followed Hyperlink" xfId="327" builtinId="9" hidden="1"/>
    <cellStyle name="Followed Hyperlink" xfId="338" builtinId="9" hidden="1"/>
    <cellStyle name="Followed Hyperlink" xfId="313" builtinId="9" hidden="1"/>
    <cellStyle name="Followed Hyperlink" xfId="281" builtinId="9" hidden="1"/>
    <cellStyle name="Followed Hyperlink" xfId="233" builtinId="9" hidden="1"/>
    <cellStyle name="Followed Hyperlink" xfId="241" builtinId="9" hidden="1"/>
    <cellStyle name="Followed Hyperlink" xfId="257" builtinId="9" hidden="1"/>
    <cellStyle name="Followed Hyperlink" xfId="265" builtinId="9" hidden="1"/>
    <cellStyle name="Followed Hyperlink" xfId="273" builtinId="9" hidden="1"/>
    <cellStyle name="Followed Hyperlink" xfId="249" builtinId="9" hidden="1"/>
    <cellStyle name="Followed Hyperlink" xfId="217" builtinId="9" hidden="1"/>
    <cellStyle name="Followed Hyperlink" xfId="225" builtinId="9" hidden="1"/>
    <cellStyle name="Followed Hyperlink" xfId="209" builtinId="9" hidden="1"/>
    <cellStyle name="Followed Hyperlink" xfId="201" builtinId="9" hidden="1"/>
    <cellStyle name="Hyperlink" xfId="12" builtinId="8" hidden="1"/>
    <cellStyle name="Hyperlink" xfId="28" builtinId="8" hidden="1"/>
    <cellStyle name="Hyperlink" xfId="60" builtinId="8" hidden="1"/>
    <cellStyle name="Hyperlink" xfId="50" builtinId="8" hidden="1"/>
    <cellStyle name="Hyperlink" xfId="42" builtinId="8" hidden="1"/>
    <cellStyle name="Hyperlink" xfId="84" builtinId="8" hidden="1"/>
    <cellStyle name="Hyperlink" xfId="142" builtinId="8" hidden="1"/>
    <cellStyle name="Hyperlink" xfId="134" builtinId="8" hidden="1"/>
    <cellStyle name="Hyperlink" xfId="114" builtinId="8" hidden="1"/>
    <cellStyle name="Hyperlink" xfId="106" builtinId="8" hidden="1"/>
    <cellStyle name="Hyperlink" xfId="96" builtinId="8" hidden="1"/>
    <cellStyle name="Hyperlink" xfId="78" builtinId="8" hidden="1"/>
    <cellStyle name="Hyperlink" xfId="70" builtinId="8" hidden="1"/>
    <cellStyle name="Hyperlink" xfId="148" builtinId="8" hidden="1"/>
    <cellStyle name="Hyperlink" xfId="212" builtinId="8" hidden="1"/>
    <cellStyle name="Hyperlink" xfId="244" builtinId="8" hidden="1"/>
    <cellStyle name="Hyperlink" xfId="276" builtinId="8" hidden="1"/>
    <cellStyle name="Hyperlink" xfId="224" builtinId="8" hidden="1"/>
    <cellStyle name="Hyperlink" xfId="226" builtinId="8" hidden="1"/>
    <cellStyle name="Hyperlink" xfId="230" builtinId="8" hidden="1"/>
    <cellStyle name="Hyperlink" xfId="238" builtinId="8" hidden="1"/>
    <cellStyle name="Hyperlink" xfId="240" builtinId="8" hidden="1"/>
    <cellStyle name="Hyperlink" xfId="242" builtinId="8" hidden="1"/>
    <cellStyle name="Hyperlink" xfId="248" builtinId="8" hidden="1"/>
    <cellStyle name="Hyperlink" xfId="250" builtinId="8" hidden="1"/>
    <cellStyle name="Hyperlink" xfId="256" builtinId="8" hidden="1"/>
    <cellStyle name="Hyperlink" xfId="262" builtinId="8" hidden="1"/>
    <cellStyle name="Hyperlink" xfId="264" builtinId="8" hidden="1"/>
    <cellStyle name="Hyperlink" xfId="266" builtinId="8" hidden="1"/>
    <cellStyle name="Hyperlink" xfId="272" builtinId="8" hidden="1"/>
    <cellStyle name="Hyperlink" xfId="278" builtinId="8" hidden="1"/>
    <cellStyle name="Hyperlink" xfId="280" builtinId="8" hidden="1"/>
    <cellStyle name="Hyperlink" xfId="286" builtinId="8" hidden="1"/>
    <cellStyle name="Hyperlink" xfId="288" builtinId="8" hidden="1"/>
    <cellStyle name="Hyperlink" xfId="290" builtinId="8" hidden="1"/>
    <cellStyle name="Hyperlink" xfId="298" builtinId="8" hidden="1"/>
    <cellStyle name="Hyperlink" xfId="302" builtinId="8" hidden="1"/>
    <cellStyle name="Hyperlink" xfId="304" builtinId="8" hidden="1"/>
    <cellStyle name="Hyperlink" xfId="310" builtinId="8" hidden="1"/>
    <cellStyle name="Hyperlink" xfId="312" builtinId="8" hidden="1"/>
    <cellStyle name="Hyperlink" xfId="314" builtinId="8" hidden="1"/>
    <cellStyle name="Hyperlink" xfId="322" builtinId="8" hidden="1"/>
    <cellStyle name="Hyperlink" xfId="326" builtinId="8" hidden="1"/>
    <cellStyle name="Hyperlink" xfId="328" builtinId="8" hidden="1"/>
    <cellStyle name="Hyperlink" xfId="318" builtinId="8" hidden="1"/>
    <cellStyle name="Hyperlink" xfId="296" builtinId="8" hidden="1"/>
    <cellStyle name="Hyperlink" xfId="274" builtinId="8" hidden="1"/>
    <cellStyle name="Hyperlink" xfId="232" builtinId="8" hidden="1"/>
    <cellStyle name="Hyperlink" xfId="182" builtinId="8" hidden="1"/>
    <cellStyle name="Hyperlink" xfId="184" builtinId="8" hidden="1"/>
    <cellStyle name="Hyperlink" xfId="190" builtinId="8" hidden="1"/>
    <cellStyle name="Hyperlink" xfId="192" builtinId="8" hidden="1"/>
    <cellStyle name="Hyperlink" xfId="194" builtinId="8" hidden="1"/>
    <cellStyle name="Hyperlink" xfId="200" builtinId="8" hidden="1"/>
    <cellStyle name="Hyperlink" xfId="202" builtinId="8" hidden="1"/>
    <cellStyle name="Hyperlink" xfId="206" builtinId="8" hidden="1"/>
    <cellStyle name="Hyperlink" xfId="214" builtinId="8" hidden="1"/>
    <cellStyle name="Hyperlink" xfId="216" builtinId="8" hidden="1"/>
    <cellStyle name="Hyperlink" xfId="218" builtinId="8" hidden="1"/>
    <cellStyle name="Hyperlink" xfId="210" builtinId="8" hidden="1"/>
    <cellStyle name="Hyperlink" xfId="160" builtinId="8" hidden="1"/>
    <cellStyle name="Hyperlink" xfId="162" builtinId="8" hidden="1"/>
    <cellStyle name="Hyperlink" xfId="170" builtinId="8" hidden="1"/>
    <cellStyle name="Hyperlink" xfId="174" builtinId="8" hidden="1"/>
    <cellStyle name="Hyperlink" xfId="176" builtinId="8" hidden="1"/>
    <cellStyle name="Hyperlink" xfId="168" builtinId="8" hidden="1"/>
    <cellStyle name="Hyperlink" xfId="152" builtinId="8" hidden="1"/>
    <cellStyle name="Hyperlink" xfId="154" builtinId="8" hidden="1"/>
    <cellStyle name="Hyperlink" xfId="146" builtinId="8" hidden="1"/>
    <cellStyle name="Hyperlink" xfId="150" builtinId="8" hidden="1"/>
    <cellStyle name="Hyperlink" xfId="144" builtinId="8" hidden="1"/>
    <cellStyle name="Hyperlink" xfId="158" builtinId="8" hidden="1"/>
    <cellStyle name="Hyperlink" xfId="178" builtinId="8" hidden="1"/>
    <cellStyle name="Hyperlink" xfId="166" builtinId="8" hidden="1"/>
    <cellStyle name="Hyperlink" xfId="222" builtinId="8" hidden="1"/>
    <cellStyle name="Hyperlink" xfId="208" builtinId="8" hidden="1"/>
    <cellStyle name="Hyperlink" xfId="198" builtinId="8" hidden="1"/>
    <cellStyle name="Hyperlink" xfId="186" builtinId="8" hidden="1"/>
    <cellStyle name="Hyperlink" xfId="254" builtinId="8" hidden="1"/>
    <cellStyle name="Hyperlink" xfId="330" builtinId="8" hidden="1"/>
    <cellStyle name="Hyperlink" xfId="320" builtinId="8" hidden="1"/>
    <cellStyle name="Hyperlink" xfId="306" builtinId="8" hidden="1"/>
    <cellStyle name="Hyperlink" xfId="294" builtinId="8" hidden="1"/>
    <cellStyle name="Hyperlink" xfId="282" builtinId="8" hidden="1"/>
    <cellStyle name="Hyperlink" xfId="270" builtinId="8" hidden="1"/>
    <cellStyle name="Hyperlink" xfId="258" builtinId="8" hidden="1"/>
    <cellStyle name="Hyperlink" xfId="246" builtinId="8" hidden="1"/>
    <cellStyle name="Hyperlink" xfId="234" builtinId="8" hidden="1"/>
    <cellStyle name="Hyperlink" xfId="308" builtinId="8" hidden="1"/>
    <cellStyle name="Hyperlink" xfId="180" builtinId="8" hidden="1"/>
    <cellStyle name="Hyperlink" xfId="88" builtinId="8" hidden="1"/>
    <cellStyle name="Hyperlink" xfId="124" builtinId="8" hidden="1"/>
    <cellStyle name="Hyperlink" xfId="34" builtinId="8" hidden="1"/>
    <cellStyle name="Hyperlink" xfId="18" builtinId="8" hidden="1"/>
    <cellStyle name="Hyperlink" xfId="102" builtinId="8" hidden="1"/>
    <cellStyle name="Hyperlink" xfId="104" builtinId="8" hidden="1"/>
    <cellStyle name="Hyperlink" xfId="108" builtinId="8" hidden="1"/>
    <cellStyle name="Hyperlink" xfId="112" builtinId="8" hidden="1"/>
    <cellStyle name="Hyperlink" xfId="118" builtinId="8" hidden="1"/>
    <cellStyle name="Hyperlink" xfId="120" builtinId="8" hidden="1"/>
    <cellStyle name="Hyperlink" xfId="122" builtinId="8" hidden="1"/>
    <cellStyle name="Hyperlink" xfId="126" builtinId="8" hidden="1"/>
    <cellStyle name="Hyperlink" xfId="128" builtinId="8" hidden="1"/>
    <cellStyle name="Hyperlink" xfId="130" builtinId="8" hidden="1"/>
    <cellStyle name="Hyperlink" xfId="138" builtinId="8" hidden="1"/>
    <cellStyle name="Hyperlink" xfId="140" builtinId="8" hidden="1"/>
    <cellStyle name="Hyperlink" xfId="132" builtinId="8" hidden="1"/>
    <cellStyle name="Hyperlink" xfId="116" builtinId="8" hidden="1"/>
    <cellStyle name="Hyperlink" xfId="100" builtinId="8" hidden="1"/>
    <cellStyle name="Hyperlink" xfId="68" builtinId="8" hidden="1"/>
    <cellStyle name="Hyperlink" xfId="30" builtinId="8" hidden="1"/>
    <cellStyle name="Hyperlink" xfId="36" builtinId="8" hidden="1"/>
    <cellStyle name="Hyperlink" xfId="38" builtinId="8" hidden="1"/>
    <cellStyle name="Hyperlink" xfId="40" builtinId="8" hidden="1"/>
    <cellStyle name="Hyperlink" xfId="44" builtinId="8" hidden="1"/>
    <cellStyle name="Hyperlink" xfId="46" builtinId="8" hidden="1"/>
    <cellStyle name="Hyperlink" xfId="48" builtinId="8" hidden="1"/>
    <cellStyle name="Hyperlink" xfId="54" builtinId="8" hidden="1"/>
    <cellStyle name="Hyperlink" xfId="58" builtinId="8" hidden="1"/>
    <cellStyle name="Hyperlink" xfId="52" builtinId="8" hidden="1"/>
    <cellStyle name="Hyperlink" xfId="14" builtinId="8" hidden="1"/>
    <cellStyle name="Hyperlink" xfId="16" builtinId="8" hidden="1"/>
    <cellStyle name="Hyperlink" xfId="22" builtinId="8" hidden="1"/>
    <cellStyle name="Hyperlink" xfId="24" builtinId="8" hidden="1"/>
    <cellStyle name="Hyperlink" xfId="26" builtinId="8" hidden="1"/>
    <cellStyle name="Hyperlink" xfId="8" builtinId="8" hidden="1"/>
    <cellStyle name="Hyperlink" xfId="10" builtinId="8" hidden="1"/>
    <cellStyle name="Hyperlink" xfId="4" builtinId="8" hidden="1"/>
    <cellStyle name="Hyperlink" xfId="6" builtinId="8" hidden="1"/>
    <cellStyle name="Hyperlink" xfId="1" builtinId="8" hidden="1"/>
    <cellStyle name="Hyperlink" xfId="20" builtinId="8" hidden="1"/>
    <cellStyle name="Hyperlink" xfId="56" builtinId="8" hidden="1"/>
    <cellStyle name="Hyperlink" xfId="32" builtinId="8" hidden="1"/>
    <cellStyle name="Hyperlink" xfId="136" builtinId="8" hidden="1"/>
    <cellStyle name="Hyperlink" xfId="110" builtinId="8" hidden="1"/>
    <cellStyle name="Hyperlink" xfId="172" builtinId="8" hidden="1"/>
    <cellStyle name="Hyperlink" xfId="164" builtinId="8" hidden="1"/>
    <cellStyle name="Hyperlink" xfId="156" builtinId="8" hidden="1"/>
    <cellStyle name="Hyperlink" xfId="62" builtinId="8" hidden="1"/>
    <cellStyle name="Hyperlink" xfId="64" builtinId="8" hidden="1"/>
    <cellStyle name="Hyperlink" xfId="66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82" builtinId="8" hidden="1"/>
    <cellStyle name="Hyperlink" xfId="90" builtinId="8" hidden="1"/>
    <cellStyle name="Hyperlink" xfId="92" builtinId="8" hidden="1"/>
    <cellStyle name="Hyperlink" xfId="94" builtinId="8" hidden="1"/>
    <cellStyle name="Hyperlink" xfId="98" builtinId="8" hidden="1"/>
    <cellStyle name="Hyperlink" xfId="86" builtinId="8" hidden="1"/>
    <cellStyle name="Hyperlink" xfId="260" builtinId="8" hidden="1"/>
    <cellStyle name="Hyperlink" xfId="252" builtinId="8" hidden="1"/>
    <cellStyle name="Hyperlink" xfId="236" builtinId="8" hidden="1"/>
    <cellStyle name="Hyperlink" xfId="220" builtinId="8" hidden="1"/>
    <cellStyle name="Hyperlink" xfId="204" builtinId="8" hidden="1"/>
    <cellStyle name="Hyperlink" xfId="196" builtinId="8" hidden="1"/>
    <cellStyle name="Hyperlink" xfId="188" builtinId="8" hidden="1"/>
    <cellStyle name="Hyperlink" xfId="228" builtinId="8" hidden="1"/>
    <cellStyle name="Hyperlink" xfId="292" builtinId="8" hidden="1"/>
    <cellStyle name="Hyperlink" xfId="284" builtinId="8" hidden="1"/>
    <cellStyle name="Hyperlink" xfId="268" builtinId="8" hidden="1"/>
    <cellStyle name="Hyperlink" xfId="316" builtinId="8" hidden="1"/>
    <cellStyle name="Hyperlink" xfId="300" builtinId="8" hidden="1"/>
    <cellStyle name="Hyperlink" xfId="32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AAAAAA"/>
      <rgbColor rgb="00F3F3F3"/>
      <rgbColor rgb="00E6E6E6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863600</xdr:colOff>
      <xdr:row>2</xdr:row>
      <xdr:rowOff>90170</xdr:rowOff>
    </xdr:from>
    <xdr:to>
      <xdr:col>11</xdr:col>
      <xdr:colOff>4444</xdr:colOff>
      <xdr:row>14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8480" y="537210"/>
          <a:ext cx="2184399" cy="21297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tin Schluter - KI" id="{1D402411-AF83-48DD-906D-20EE1C9A7314}" userId="S::martin.schluter@kvikmyndamidstod.is::6bc76408-9146-40dd-9035-cf86b1fa434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0" cap="rnd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0" cap="rnd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97" dT="2025-06-13T14:59:20.84" personId="{1D402411-AF83-48DD-906D-20EE1C9A7314}" id="{FD5216B3-3B95-4360-A16B-73F3FB294AF9}">
    <text>stringer</text>
  </threadedComment>
  <threadedComment ref="K128" dT="2025-06-13T14:24:40.60" personId="{1D402411-AF83-48DD-906D-20EE1C9A7314}" id="{3283B80C-914E-41CF-AEF2-5AC0F91214A8}">
    <text>förðunar aðstoð</text>
  </threadedComment>
  <threadedComment ref="K129" dT="2025-06-13T14:25:09.95" personId="{1D402411-AF83-48DD-906D-20EE1C9A7314}" id="{315AD220-FDD7-4A8E-8330-3DB842F20F0F}">
    <text>klæðnaðarbílar / förðunarbílar</text>
  </threadedComment>
  <threadedComment ref="K169" dT="2025-06-13T14:30:17.40" personId="{1D402411-AF83-48DD-906D-20EE1C9A7314}" id="{E82B5DA9-BDC4-4467-8658-D95AFE8DA643}">
    <text>Salernin /  uppihald á setti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7682-49A1-4802-8186-C8285B9F25BD}">
  <dimension ref="A1:T51"/>
  <sheetViews>
    <sheetView showGridLines="0" showRowColHeaders="0" tabSelected="1" showRuler="0" workbookViewId="0">
      <selection activeCell="L37" sqref="L37"/>
    </sheetView>
  </sheetViews>
  <sheetFormatPr defaultColWidth="11.19921875" defaultRowHeight="15"/>
  <cols>
    <col min="1" max="1" width="8.69921875" customWidth="1"/>
  </cols>
  <sheetData>
    <row r="1" spans="1:9">
      <c r="B1" s="233" t="s">
        <v>0</v>
      </c>
      <c r="C1" s="233"/>
      <c r="D1" s="233"/>
      <c r="E1" s="233"/>
      <c r="F1" s="233"/>
      <c r="G1" s="233"/>
      <c r="H1" s="233"/>
    </row>
    <row r="2" spans="1:9">
      <c r="B2" s="233"/>
      <c r="C2" s="233"/>
      <c r="D2" s="233"/>
      <c r="E2" s="233"/>
      <c r="F2" s="233"/>
      <c r="G2" s="233"/>
      <c r="H2" s="233"/>
    </row>
    <row r="3" spans="1:9" ht="15" customHeight="1">
      <c r="A3" s="234"/>
      <c r="B3" s="235" t="s">
        <v>189</v>
      </c>
      <c r="C3" s="235"/>
      <c r="D3" s="235"/>
      <c r="E3" s="235"/>
      <c r="F3" s="235"/>
      <c r="G3" s="235"/>
      <c r="H3" s="235"/>
      <c r="I3" s="235"/>
    </row>
    <row r="4" spans="1:9" ht="15" customHeight="1">
      <c r="A4" s="234"/>
      <c r="B4" s="235"/>
      <c r="C4" s="235"/>
      <c r="D4" s="235"/>
      <c r="E4" s="235"/>
      <c r="F4" s="235"/>
      <c r="G4" s="235"/>
      <c r="H4" s="235"/>
      <c r="I4" s="235"/>
    </row>
    <row r="5" spans="1:9" ht="15" customHeight="1">
      <c r="A5" s="111"/>
      <c r="B5" s="235"/>
      <c r="C5" s="235"/>
      <c r="D5" s="235"/>
      <c r="E5" s="235"/>
      <c r="F5" s="235"/>
      <c r="G5" s="235"/>
      <c r="H5" s="235"/>
      <c r="I5" s="235"/>
    </row>
    <row r="6" spans="1:9" ht="15" customHeight="1">
      <c r="A6" s="111"/>
      <c r="B6" s="235"/>
      <c r="C6" s="235"/>
      <c r="D6" s="235"/>
      <c r="E6" s="235"/>
      <c r="F6" s="235"/>
      <c r="G6" s="235"/>
      <c r="H6" s="235"/>
      <c r="I6" s="235"/>
    </row>
    <row r="7" spans="1:9" ht="15" customHeight="1">
      <c r="A7" s="234"/>
      <c r="B7" s="235"/>
      <c r="C7" s="235"/>
      <c r="D7" s="235"/>
      <c r="E7" s="235"/>
      <c r="F7" s="235"/>
      <c r="G7" s="235"/>
      <c r="H7" s="235"/>
      <c r="I7" s="235"/>
    </row>
    <row r="8" spans="1:9" ht="15" customHeight="1">
      <c r="A8" s="234"/>
      <c r="B8" s="235"/>
      <c r="C8" s="235"/>
      <c r="D8" s="235"/>
      <c r="E8" s="235"/>
      <c r="F8" s="235"/>
      <c r="G8" s="235"/>
      <c r="H8" s="235"/>
      <c r="I8" s="235"/>
    </row>
    <row r="9" spans="1:9" ht="15" customHeight="1">
      <c r="A9" s="234"/>
      <c r="B9" s="235"/>
      <c r="C9" s="235"/>
      <c r="D9" s="235"/>
      <c r="E9" s="235"/>
      <c r="F9" s="235"/>
      <c r="G9" s="235"/>
      <c r="H9" s="235"/>
      <c r="I9" s="235"/>
    </row>
    <row r="10" spans="1:9" ht="15" customHeight="1">
      <c r="A10" s="234"/>
      <c r="B10" s="235"/>
      <c r="C10" s="235"/>
      <c r="D10" s="235"/>
      <c r="E10" s="235"/>
      <c r="F10" s="235"/>
      <c r="G10" s="235"/>
      <c r="H10" s="235"/>
      <c r="I10" s="235"/>
    </row>
    <row r="11" spans="1:9" ht="15" customHeight="1">
      <c r="A11" s="234"/>
      <c r="B11" s="235"/>
      <c r="C11" s="235"/>
      <c r="D11" s="235"/>
      <c r="E11" s="235"/>
      <c r="F11" s="235"/>
      <c r="G11" s="235"/>
      <c r="H11" s="235"/>
      <c r="I11" s="235"/>
    </row>
    <row r="12" spans="1:9" ht="15" customHeight="1">
      <c r="A12" s="234"/>
      <c r="B12" s="235"/>
      <c r="C12" s="235"/>
      <c r="D12" s="235"/>
      <c r="E12" s="235"/>
      <c r="F12" s="235"/>
      <c r="G12" s="235"/>
      <c r="H12" s="235"/>
      <c r="I12" s="235"/>
    </row>
    <row r="13" spans="1:9" ht="15" customHeight="1">
      <c r="A13" s="234"/>
      <c r="B13" s="235"/>
      <c r="C13" s="235"/>
      <c r="D13" s="235"/>
      <c r="E13" s="235"/>
      <c r="F13" s="235"/>
      <c r="G13" s="235"/>
      <c r="H13" s="235"/>
      <c r="I13" s="235"/>
    </row>
    <row r="14" spans="1:9" ht="15" customHeight="1">
      <c r="A14" s="234"/>
      <c r="B14" s="235"/>
      <c r="C14" s="235"/>
      <c r="D14" s="235"/>
      <c r="E14" s="235"/>
      <c r="F14" s="235"/>
      <c r="G14" s="235"/>
      <c r="H14" s="235"/>
      <c r="I14" s="235"/>
    </row>
    <row r="15" spans="1:9" ht="15" customHeight="1">
      <c r="A15" s="234"/>
      <c r="B15" s="235"/>
      <c r="C15" s="235"/>
      <c r="D15" s="235"/>
      <c r="E15" s="235"/>
      <c r="F15" s="235"/>
      <c r="G15" s="235"/>
      <c r="H15" s="235"/>
      <c r="I15" s="235"/>
    </row>
    <row r="16" spans="1:9" ht="15" customHeight="1">
      <c r="A16" s="234"/>
      <c r="B16" s="235"/>
      <c r="C16" s="235"/>
      <c r="D16" s="235"/>
      <c r="E16" s="235"/>
      <c r="F16" s="235"/>
      <c r="G16" s="235"/>
      <c r="H16" s="235"/>
      <c r="I16" s="235"/>
    </row>
    <row r="17" spans="1:9" ht="15" customHeight="1">
      <c r="A17" s="234"/>
      <c r="B17" s="235"/>
      <c r="C17" s="235"/>
      <c r="D17" s="235"/>
      <c r="E17" s="235"/>
      <c r="F17" s="235"/>
      <c r="G17" s="235"/>
      <c r="H17" s="235"/>
      <c r="I17" s="235"/>
    </row>
    <row r="18" spans="1:9" ht="15" customHeight="1">
      <c r="A18" s="234"/>
      <c r="B18" s="235"/>
      <c r="C18" s="235"/>
      <c r="D18" s="235"/>
      <c r="E18" s="235"/>
      <c r="F18" s="235"/>
      <c r="G18" s="235"/>
      <c r="H18" s="235"/>
      <c r="I18" s="235"/>
    </row>
    <row r="19" spans="1:9" ht="15" customHeight="1">
      <c r="A19" s="234"/>
      <c r="B19" s="235"/>
      <c r="C19" s="235"/>
      <c r="D19" s="235"/>
      <c r="E19" s="235"/>
      <c r="F19" s="235"/>
      <c r="G19" s="235"/>
      <c r="H19" s="235"/>
      <c r="I19" s="235"/>
    </row>
    <row r="20" spans="1:9" ht="15" customHeight="1">
      <c r="A20" s="234"/>
      <c r="B20" s="235"/>
      <c r="C20" s="235"/>
      <c r="D20" s="235"/>
      <c r="E20" s="235"/>
      <c r="F20" s="235"/>
      <c r="G20" s="235"/>
      <c r="H20" s="235"/>
      <c r="I20" s="235"/>
    </row>
    <row r="21" spans="1:9" ht="15" customHeight="1">
      <c r="A21" s="234"/>
      <c r="B21" s="235"/>
      <c r="C21" s="235"/>
      <c r="D21" s="235"/>
      <c r="E21" s="235"/>
      <c r="F21" s="235"/>
      <c r="G21" s="235"/>
      <c r="H21" s="235"/>
      <c r="I21" s="235"/>
    </row>
    <row r="22" spans="1:9" ht="15" customHeight="1">
      <c r="A22" s="234"/>
      <c r="B22" s="235"/>
      <c r="C22" s="235"/>
      <c r="D22" s="235"/>
      <c r="E22" s="235"/>
      <c r="F22" s="235"/>
      <c r="G22" s="235"/>
      <c r="H22" s="235"/>
      <c r="I22" s="235"/>
    </row>
    <row r="23" spans="1:9" ht="15" customHeight="1">
      <c r="A23" s="234"/>
      <c r="B23" s="235"/>
      <c r="C23" s="235"/>
      <c r="D23" s="235"/>
      <c r="E23" s="235"/>
      <c r="F23" s="235"/>
      <c r="G23" s="235"/>
      <c r="H23" s="235"/>
      <c r="I23" s="235"/>
    </row>
    <row r="24" spans="1:9" ht="15" customHeight="1">
      <c r="A24" s="234"/>
      <c r="B24" s="235"/>
      <c r="C24" s="235"/>
      <c r="D24" s="235"/>
      <c r="E24" s="235"/>
      <c r="F24" s="235"/>
      <c r="G24" s="235"/>
      <c r="H24" s="235"/>
      <c r="I24" s="235"/>
    </row>
    <row r="25" spans="1:9" ht="15" customHeight="1">
      <c r="A25" s="234"/>
      <c r="B25" s="235"/>
      <c r="C25" s="235"/>
      <c r="D25" s="235"/>
      <c r="E25" s="235"/>
      <c r="F25" s="235"/>
      <c r="G25" s="235"/>
      <c r="H25" s="235"/>
      <c r="I25" s="235"/>
    </row>
    <row r="26" spans="1:9" ht="15" customHeight="1">
      <c r="A26" s="234"/>
      <c r="B26" s="235"/>
      <c r="C26" s="235"/>
      <c r="D26" s="235"/>
      <c r="E26" s="235"/>
      <c r="F26" s="235"/>
      <c r="G26" s="235"/>
      <c r="H26" s="235"/>
      <c r="I26" s="235"/>
    </row>
    <row r="27" spans="1:9" ht="15" customHeight="1">
      <c r="A27" s="234"/>
      <c r="B27" s="235"/>
      <c r="C27" s="235"/>
      <c r="D27" s="235"/>
      <c r="E27" s="235"/>
      <c r="F27" s="235"/>
      <c r="G27" s="235"/>
      <c r="H27" s="235"/>
      <c r="I27" s="235"/>
    </row>
    <row r="28" spans="1:9" ht="15" customHeight="1">
      <c r="A28" s="234"/>
      <c r="B28" s="235"/>
      <c r="C28" s="235"/>
      <c r="D28" s="235"/>
      <c r="E28" s="235"/>
      <c r="F28" s="235"/>
      <c r="G28" s="235"/>
      <c r="H28" s="235"/>
      <c r="I28" s="235"/>
    </row>
    <row r="29" spans="1:9" ht="15" customHeight="1">
      <c r="A29" s="1"/>
      <c r="B29" s="235"/>
      <c r="C29" s="235"/>
      <c r="D29" s="235"/>
      <c r="E29" s="235"/>
      <c r="F29" s="235"/>
      <c r="G29" s="235"/>
      <c r="H29" s="235"/>
      <c r="I29" s="235"/>
    </row>
    <row r="30" spans="1:9" ht="15" customHeight="1">
      <c r="A30" s="1"/>
      <c r="B30" s="235"/>
      <c r="C30" s="235"/>
      <c r="D30" s="235"/>
      <c r="E30" s="235"/>
      <c r="F30" s="235"/>
      <c r="G30" s="235"/>
      <c r="H30" s="235"/>
      <c r="I30" s="235"/>
    </row>
    <row r="31" spans="1:9" ht="15" customHeight="1">
      <c r="A31" s="1"/>
      <c r="B31" s="235"/>
      <c r="C31" s="235"/>
      <c r="D31" s="235"/>
      <c r="E31" s="235"/>
      <c r="F31" s="235"/>
      <c r="G31" s="235"/>
      <c r="H31" s="235"/>
      <c r="I31" s="235"/>
    </row>
    <row r="32" spans="1:9" ht="15" customHeight="1">
      <c r="A32" s="1"/>
      <c r="B32" s="235"/>
      <c r="C32" s="235"/>
      <c r="D32" s="235"/>
      <c r="E32" s="235"/>
      <c r="F32" s="235"/>
      <c r="G32" s="235"/>
      <c r="H32" s="235"/>
      <c r="I32" s="235"/>
    </row>
    <row r="33" spans="1:20" ht="15" customHeight="1">
      <c r="A33" s="1"/>
      <c r="B33" s="235"/>
      <c r="C33" s="235"/>
      <c r="D33" s="235"/>
      <c r="E33" s="235"/>
      <c r="F33" s="235"/>
      <c r="G33" s="235"/>
      <c r="H33" s="235"/>
      <c r="I33" s="235"/>
    </row>
    <row r="34" spans="1:20" ht="15" customHeight="1">
      <c r="A34" s="1"/>
      <c r="B34" s="235"/>
      <c r="C34" s="235"/>
      <c r="D34" s="235"/>
      <c r="E34" s="235"/>
      <c r="F34" s="235"/>
      <c r="G34" s="235"/>
      <c r="H34" s="235"/>
      <c r="I34" s="235"/>
    </row>
    <row r="35" spans="1:20" ht="15" customHeight="1">
      <c r="A35" s="1"/>
      <c r="B35" s="235"/>
      <c r="C35" s="235"/>
      <c r="D35" s="235"/>
      <c r="E35" s="235"/>
      <c r="F35" s="235"/>
      <c r="G35" s="235"/>
      <c r="H35" s="235"/>
      <c r="I35" s="235"/>
    </row>
    <row r="36" spans="1:20" ht="15" customHeight="1">
      <c r="A36" s="1"/>
      <c r="B36" s="235"/>
      <c r="C36" s="235"/>
      <c r="D36" s="235"/>
      <c r="E36" s="235"/>
      <c r="F36" s="235"/>
      <c r="G36" s="235"/>
      <c r="H36" s="235"/>
      <c r="I36" s="235"/>
    </row>
    <row r="37" spans="1:20" ht="15" customHeight="1">
      <c r="A37" s="1"/>
      <c r="B37" s="113"/>
      <c r="C37" s="113"/>
      <c r="D37" s="113"/>
      <c r="E37" s="113"/>
      <c r="F37" s="113"/>
      <c r="G37" s="113"/>
      <c r="H37" s="113"/>
      <c r="I37" s="113"/>
    </row>
    <row r="38" spans="1:20" ht="15" customHeight="1">
      <c r="A38" s="1"/>
      <c r="B38" s="114" t="s">
        <v>1</v>
      </c>
      <c r="C38" s="115"/>
      <c r="D38" s="115"/>
      <c r="E38" s="115"/>
      <c r="F38" s="115"/>
      <c r="G38" s="115"/>
      <c r="H38" s="115"/>
      <c r="I38" s="115"/>
      <c r="J38" s="115"/>
    </row>
    <row r="39" spans="1:20" ht="15" customHeight="1">
      <c r="A39" s="1"/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20" ht="15" customHeight="1">
      <c r="A40" s="1"/>
      <c r="B40" s="116" t="s">
        <v>2</v>
      </c>
      <c r="C40" s="117"/>
      <c r="D40" s="117"/>
      <c r="E40" s="117"/>
      <c r="F40" s="117"/>
      <c r="G40" s="117"/>
      <c r="H40" s="117"/>
      <c r="I40" s="117"/>
      <c r="J40" s="117"/>
      <c r="K40" s="118"/>
    </row>
    <row r="41" spans="1:20" ht="15" customHeight="1">
      <c r="A41" s="1"/>
      <c r="B41" s="116" t="s">
        <v>3</v>
      </c>
      <c r="C41" s="117"/>
      <c r="D41" s="117"/>
      <c r="E41" s="117"/>
      <c r="F41" s="117"/>
      <c r="G41" s="117"/>
      <c r="H41" s="117"/>
      <c r="I41" s="117"/>
      <c r="J41" s="117"/>
      <c r="K41" s="118"/>
    </row>
    <row r="42" spans="1:20" ht="15" customHeight="1">
      <c r="A42" s="1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20" ht="15" customHeight="1">
      <c r="A43" s="1"/>
      <c r="B43" s="114"/>
      <c r="C43" s="119"/>
      <c r="D43" s="119"/>
      <c r="E43" s="119"/>
      <c r="F43" s="119"/>
      <c r="G43" s="119"/>
      <c r="H43" s="115"/>
      <c r="I43" s="115"/>
      <c r="J43" s="115"/>
    </row>
    <row r="44" spans="1:20" ht="15" customHeight="1">
      <c r="A44" s="1"/>
      <c r="C44" s="119"/>
      <c r="D44" s="119"/>
      <c r="E44" s="119"/>
      <c r="F44" s="119"/>
      <c r="G44" s="119"/>
      <c r="H44" s="115"/>
      <c r="I44" s="115"/>
      <c r="J44" s="115"/>
    </row>
    <row r="45" spans="1:20" ht="15" customHeight="1">
      <c r="A45" s="1"/>
      <c r="B45" s="114"/>
      <c r="M45" s="113"/>
      <c r="N45" s="113"/>
      <c r="O45" s="113"/>
      <c r="P45" s="113"/>
      <c r="Q45" s="113"/>
      <c r="R45" s="113"/>
      <c r="S45" s="113"/>
      <c r="T45" s="113"/>
    </row>
    <row r="46" spans="1:20" ht="15" customHeight="1">
      <c r="A46" s="1"/>
      <c r="M46" s="113"/>
      <c r="N46" s="113"/>
      <c r="O46" s="113"/>
      <c r="P46" s="113"/>
      <c r="Q46" s="113"/>
      <c r="R46" s="113"/>
      <c r="S46" s="113"/>
      <c r="T46" s="113"/>
    </row>
    <row r="47" spans="1:20" ht="15" customHeight="1">
      <c r="A47" s="1"/>
      <c r="M47" s="113"/>
      <c r="N47" s="113"/>
      <c r="O47" s="113"/>
      <c r="P47" s="113"/>
      <c r="Q47" s="113"/>
      <c r="R47" s="113"/>
      <c r="S47" s="113"/>
      <c r="T47" s="113"/>
    </row>
    <row r="48" spans="1:20" ht="15" customHeight="1">
      <c r="A48" s="1"/>
      <c r="B48" s="114"/>
      <c r="C48" s="112"/>
      <c r="D48" s="112"/>
      <c r="E48" s="112"/>
      <c r="F48" s="112"/>
      <c r="G48" s="112"/>
      <c r="H48" s="115"/>
      <c r="I48" s="115"/>
      <c r="J48" s="115"/>
      <c r="M48" s="113"/>
      <c r="N48" s="113"/>
      <c r="O48" s="113"/>
      <c r="P48" s="113"/>
      <c r="Q48" s="113"/>
      <c r="R48" s="113"/>
      <c r="S48" s="113"/>
      <c r="T48" s="113"/>
    </row>
    <row r="49" spans="1:20" ht="15" customHeight="1">
      <c r="A49" s="1"/>
      <c r="M49" s="113"/>
      <c r="N49" s="113"/>
      <c r="O49" s="113"/>
      <c r="P49" s="113"/>
      <c r="Q49" s="113"/>
      <c r="R49" s="113"/>
      <c r="S49" s="113"/>
      <c r="T49" s="113"/>
    </row>
    <row r="50" spans="1:20" ht="15" customHeight="1">
      <c r="M50" s="113"/>
      <c r="N50" s="113"/>
      <c r="O50" s="113"/>
      <c r="P50" s="113"/>
      <c r="Q50" s="113"/>
      <c r="R50" s="113"/>
      <c r="S50" s="113"/>
      <c r="T50" s="113"/>
    </row>
    <row r="51" spans="1:20" ht="15" customHeight="1"/>
  </sheetData>
  <mergeCells count="14">
    <mergeCell ref="B1:H2"/>
    <mergeCell ref="A3:A4"/>
    <mergeCell ref="A7:A8"/>
    <mergeCell ref="A9:A10"/>
    <mergeCell ref="A11:A12"/>
    <mergeCell ref="B3:I36"/>
    <mergeCell ref="A25:A26"/>
    <mergeCell ref="A27:A28"/>
    <mergeCell ref="A13:A14"/>
    <mergeCell ref="A15:A16"/>
    <mergeCell ref="A17:A18"/>
    <mergeCell ref="A19:A20"/>
    <mergeCell ref="A21:A22"/>
    <mergeCell ref="A23:A24"/>
  </mergeCells>
  <pageMargins left="0.75000000000000011" right="0.75000000000000011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5"/>
  <sheetViews>
    <sheetView showGridLines="0" showRuler="0" topLeftCell="A66" zoomScaleNormal="100" zoomScalePageLayoutView="125" workbookViewId="0">
      <pane ySplit="4770" topLeftCell="A59"/>
      <selection activeCell="G31" sqref="G31"/>
      <selection pane="bottomLeft" activeCell="G169" sqref="G169"/>
    </sheetView>
  </sheetViews>
  <sheetFormatPr defaultColWidth="7.8984375" defaultRowHeight="12" customHeight="1"/>
  <cols>
    <col min="1" max="1" width="7.09765625" style="97" customWidth="1"/>
    <col min="2" max="2" width="33.8984375" style="36" customWidth="1"/>
    <col min="3" max="3" width="11.5" style="36" customWidth="1"/>
    <col min="4" max="4" width="11.09765625" style="36" customWidth="1"/>
    <col min="5" max="5" width="11.19921875" style="36" customWidth="1"/>
    <col min="6" max="9" width="11.69921875" style="36" customWidth="1"/>
    <col min="10" max="10" width="16.09765625" style="99" customWidth="1"/>
    <col min="11" max="11" width="14.09765625" style="36" customWidth="1"/>
    <col min="12" max="12" width="11.09765625" style="36" customWidth="1"/>
    <col min="13" max="13" width="9.19921875" style="39" customWidth="1"/>
    <col min="14" max="14" width="9.69921875" style="36" bestFit="1" customWidth="1"/>
    <col min="15" max="16384" width="7.8984375" style="36"/>
  </cols>
  <sheetData>
    <row r="1" spans="1:14" ht="12.6" customHeight="1">
      <c r="A1" s="152"/>
      <c r="B1" s="153"/>
      <c r="C1" s="154"/>
      <c r="D1" s="154"/>
      <c r="E1" s="154"/>
      <c r="F1" s="154"/>
      <c r="G1" s="154"/>
      <c r="H1" s="154"/>
      <c r="I1" s="154"/>
      <c r="J1" s="155"/>
      <c r="K1" s="156"/>
      <c r="L1" s="157"/>
    </row>
    <row r="2" spans="1:14" ht="23.1" customHeight="1">
      <c r="A2" s="2"/>
      <c r="B2" s="3" t="s">
        <v>4</v>
      </c>
      <c r="C2" s="10"/>
      <c r="D2" s="10"/>
      <c r="E2" s="11" t="s">
        <v>5</v>
      </c>
      <c r="F2" s="10"/>
      <c r="G2" s="12"/>
      <c r="H2" s="12"/>
      <c r="I2" s="12"/>
      <c r="J2" s="98"/>
      <c r="K2" s="40"/>
      <c r="L2" s="29"/>
    </row>
    <row r="3" spans="1:14" ht="14.1" customHeight="1">
      <c r="A3" s="2"/>
      <c r="B3" s="4"/>
      <c r="C3" s="136"/>
      <c r="D3" s="136" t="s">
        <v>6</v>
      </c>
      <c r="E3" s="136"/>
      <c r="F3" s="136" t="s">
        <v>7</v>
      </c>
      <c r="G3" s="136"/>
      <c r="H3" s="136"/>
      <c r="I3" s="136" t="s">
        <v>8</v>
      </c>
    </row>
    <row r="4" spans="1:14" ht="14.1" customHeight="1">
      <c r="A4" s="2"/>
      <c r="B4" s="4"/>
      <c r="C4" s="13" t="s">
        <v>9</v>
      </c>
      <c r="D4" s="13" t="s">
        <v>10</v>
      </c>
      <c r="E4" s="13" t="s">
        <v>11</v>
      </c>
      <c r="F4" s="13" t="s">
        <v>12</v>
      </c>
      <c r="G4" s="14" t="s">
        <v>13</v>
      </c>
      <c r="H4" s="14" t="s">
        <v>8</v>
      </c>
      <c r="I4" s="14" t="s">
        <v>14</v>
      </c>
    </row>
    <row r="5" spans="1:14" ht="14.1" customHeight="1" thickBot="1">
      <c r="A5" s="2"/>
      <c r="B5" s="209"/>
      <c r="C5" s="210" t="s">
        <v>15</v>
      </c>
      <c r="D5" s="211" t="s">
        <v>16</v>
      </c>
      <c r="E5" s="211" t="s">
        <v>17</v>
      </c>
      <c r="F5" s="210" t="s">
        <v>18</v>
      </c>
      <c r="G5" s="210" t="s">
        <v>19</v>
      </c>
      <c r="H5" s="212" t="s">
        <v>14</v>
      </c>
      <c r="I5" s="210" t="s">
        <v>20</v>
      </c>
    </row>
    <row r="6" spans="1:14" ht="14.1" customHeight="1">
      <c r="A6" s="5">
        <v>100</v>
      </c>
      <c r="B6" s="6" t="s">
        <v>21</v>
      </c>
      <c r="C6" s="15">
        <f>G49</f>
        <v>0</v>
      </c>
      <c r="D6" s="15">
        <f>H49</f>
        <v>0</v>
      </c>
      <c r="E6" s="15">
        <f>I49</f>
        <v>0</v>
      </c>
      <c r="F6" s="16">
        <f t="shared" ref="F6:F26" ca="1" si="0">IFERROR(E6/$E$32, 0)</f>
        <v>0</v>
      </c>
      <c r="G6" s="15">
        <f>J49</f>
        <v>0</v>
      </c>
      <c r="H6" s="15">
        <f>E6-G6</f>
        <v>0</v>
      </c>
      <c r="I6" s="16">
        <f>IF(E6=0,0,100*G6/E6)</f>
        <v>0</v>
      </c>
      <c r="N6" s="41"/>
    </row>
    <row r="7" spans="1:14" ht="14.1" customHeight="1">
      <c r="A7" s="5">
        <v>200</v>
      </c>
      <c r="B7" s="158" t="s">
        <v>22</v>
      </c>
      <c r="C7" s="159">
        <f>G56</f>
        <v>0</v>
      </c>
      <c r="D7" s="159">
        <f>H56</f>
        <v>0</v>
      </c>
      <c r="E7" s="159">
        <f>I56</f>
        <v>0</v>
      </c>
      <c r="F7" s="160">
        <f t="shared" ca="1" si="0"/>
        <v>0</v>
      </c>
      <c r="G7" s="159">
        <f>J56</f>
        <v>0</v>
      </c>
      <c r="H7" s="159">
        <f t="shared" ref="H7:H32" si="1">E7-G7</f>
        <v>0</v>
      </c>
      <c r="I7" s="160">
        <f t="shared" ref="I7:I31" si="2">IF(E7=0,0,100*G7/E7)</f>
        <v>0</v>
      </c>
    </row>
    <row r="8" spans="1:14" ht="14.1" customHeight="1">
      <c r="A8" s="5">
        <v>300</v>
      </c>
      <c r="B8" s="158" t="s">
        <v>23</v>
      </c>
      <c r="C8" s="159">
        <f>G62</f>
        <v>0</v>
      </c>
      <c r="D8" s="159">
        <f>H62</f>
        <v>0</v>
      </c>
      <c r="E8" s="159">
        <f>I62</f>
        <v>0</v>
      </c>
      <c r="F8" s="160">
        <f t="shared" ca="1" si="0"/>
        <v>0</v>
      </c>
      <c r="G8" s="159">
        <f>J62</f>
        <v>0</v>
      </c>
      <c r="H8" s="159">
        <f t="shared" si="1"/>
        <v>0</v>
      </c>
      <c r="I8" s="160">
        <f t="shared" si="2"/>
        <v>0</v>
      </c>
    </row>
    <row r="9" spans="1:14" ht="14.1" customHeight="1">
      <c r="A9" s="5">
        <v>400</v>
      </c>
      <c r="B9" s="161" t="s">
        <v>24</v>
      </c>
      <c r="C9" s="162">
        <f>G68</f>
        <v>0</v>
      </c>
      <c r="D9" s="162">
        <f>H68</f>
        <v>0</v>
      </c>
      <c r="E9" s="162">
        <f>I68</f>
        <v>0</v>
      </c>
      <c r="F9" s="160">
        <f t="shared" ca="1" si="0"/>
        <v>0</v>
      </c>
      <c r="G9" s="159">
        <f>J68</f>
        <v>0</v>
      </c>
      <c r="H9" s="159">
        <f t="shared" si="1"/>
        <v>0</v>
      </c>
      <c r="I9" s="160">
        <f t="shared" si="2"/>
        <v>0</v>
      </c>
    </row>
    <row r="10" spans="1:14" ht="14.1" customHeight="1" thickBot="1">
      <c r="A10" s="5">
        <v>500</v>
      </c>
      <c r="B10" s="163" t="s">
        <v>25</v>
      </c>
      <c r="C10" s="164">
        <f>G87</f>
        <v>0</v>
      </c>
      <c r="D10" s="164">
        <f>H87</f>
        <v>0</v>
      </c>
      <c r="E10" s="164">
        <f>I87</f>
        <v>0</v>
      </c>
      <c r="F10" s="134">
        <f t="shared" ca="1" si="0"/>
        <v>0</v>
      </c>
      <c r="G10" s="135">
        <f>J87</f>
        <v>0</v>
      </c>
      <c r="H10" s="135">
        <f t="shared" si="1"/>
        <v>0</v>
      </c>
      <c r="I10" s="134">
        <f t="shared" si="2"/>
        <v>0</v>
      </c>
    </row>
    <row r="11" spans="1:14" ht="14.1" customHeight="1">
      <c r="A11" s="5">
        <v>600</v>
      </c>
      <c r="B11" s="6" t="s">
        <v>26</v>
      </c>
      <c r="C11" s="15">
        <f>G98</f>
        <v>0</v>
      </c>
      <c r="D11" s="15">
        <f>H98</f>
        <v>0</v>
      </c>
      <c r="E11" s="15">
        <f>I98</f>
        <v>0</v>
      </c>
      <c r="F11" s="16">
        <f t="shared" ca="1" si="0"/>
        <v>0</v>
      </c>
      <c r="G11" s="15">
        <f>J98</f>
        <v>0</v>
      </c>
      <c r="H11" s="15">
        <f t="shared" si="1"/>
        <v>0</v>
      </c>
      <c r="I11" s="16">
        <f t="shared" si="2"/>
        <v>0</v>
      </c>
      <c r="N11" s="41"/>
    </row>
    <row r="12" spans="1:14" ht="14.1" customHeight="1">
      <c r="A12" s="5">
        <v>700</v>
      </c>
      <c r="B12" s="158" t="s">
        <v>27</v>
      </c>
      <c r="C12" s="159">
        <f>G114</f>
        <v>0</v>
      </c>
      <c r="D12" s="159">
        <f>H114</f>
        <v>0</v>
      </c>
      <c r="E12" s="159">
        <f>I114</f>
        <v>0</v>
      </c>
      <c r="F12" s="160">
        <f t="shared" ca="1" si="0"/>
        <v>0</v>
      </c>
      <c r="G12" s="159">
        <f>J114</f>
        <v>0</v>
      </c>
      <c r="H12" s="159">
        <f t="shared" si="1"/>
        <v>0</v>
      </c>
      <c r="I12" s="160">
        <f t="shared" si="2"/>
        <v>0</v>
      </c>
    </row>
    <row r="13" spans="1:14" ht="14.1" customHeight="1">
      <c r="A13" s="5">
        <v>800</v>
      </c>
      <c r="B13" s="158" t="s">
        <v>28</v>
      </c>
      <c r="C13" s="165">
        <f>G122</f>
        <v>0</v>
      </c>
      <c r="D13" s="159">
        <f>H122</f>
        <v>0</v>
      </c>
      <c r="E13" s="159">
        <f>I122</f>
        <v>0</v>
      </c>
      <c r="F13" s="160">
        <f t="shared" ca="1" si="0"/>
        <v>0</v>
      </c>
      <c r="G13" s="159">
        <f>J122</f>
        <v>0</v>
      </c>
      <c r="H13" s="159">
        <f t="shared" si="1"/>
        <v>0</v>
      </c>
      <c r="I13" s="160">
        <f t="shared" si="2"/>
        <v>0</v>
      </c>
    </row>
    <row r="14" spans="1:14" ht="14.1" customHeight="1">
      <c r="A14" s="5">
        <v>900</v>
      </c>
      <c r="B14" s="158" t="s">
        <v>29</v>
      </c>
      <c r="C14" s="159">
        <f>G130</f>
        <v>0</v>
      </c>
      <c r="D14" s="159">
        <f>H130</f>
        <v>0</v>
      </c>
      <c r="E14" s="159">
        <f>I130</f>
        <v>0</v>
      </c>
      <c r="F14" s="160">
        <f t="shared" ca="1" si="0"/>
        <v>0</v>
      </c>
      <c r="G14" s="159">
        <f>J130</f>
        <v>0</v>
      </c>
      <c r="H14" s="159">
        <f t="shared" si="1"/>
        <v>0</v>
      </c>
      <c r="I14" s="160">
        <f t="shared" si="2"/>
        <v>0</v>
      </c>
    </row>
    <row r="15" spans="1:14" ht="14.1" customHeight="1">
      <c r="A15" s="5">
        <v>1000</v>
      </c>
      <c r="B15" s="158" t="s">
        <v>30</v>
      </c>
      <c r="C15" s="159">
        <f>G136</f>
        <v>0</v>
      </c>
      <c r="D15" s="159">
        <f>H136</f>
        <v>0</v>
      </c>
      <c r="E15" s="159">
        <f>I136</f>
        <v>0</v>
      </c>
      <c r="F15" s="160">
        <f t="shared" ca="1" si="0"/>
        <v>0</v>
      </c>
      <c r="G15" s="159">
        <f>J136</f>
        <v>0</v>
      </c>
      <c r="H15" s="159">
        <f t="shared" si="1"/>
        <v>0</v>
      </c>
      <c r="I15" s="160">
        <f t="shared" si="2"/>
        <v>0</v>
      </c>
    </row>
    <row r="16" spans="1:14" ht="14.1" customHeight="1">
      <c r="A16" s="5">
        <v>1100</v>
      </c>
      <c r="B16" s="158" t="s">
        <v>31</v>
      </c>
      <c r="C16" s="159">
        <f>G148</f>
        <v>0</v>
      </c>
      <c r="D16" s="159">
        <f>H148</f>
        <v>0</v>
      </c>
      <c r="E16" s="159">
        <f>I148</f>
        <v>0</v>
      </c>
      <c r="F16" s="160">
        <f t="shared" ca="1" si="0"/>
        <v>0</v>
      </c>
      <c r="G16" s="159">
        <f>J148</f>
        <v>0</v>
      </c>
      <c r="H16" s="159">
        <f t="shared" si="1"/>
        <v>0</v>
      </c>
      <c r="I16" s="160">
        <f t="shared" si="2"/>
        <v>0</v>
      </c>
      <c r="J16" s="100"/>
      <c r="K16" s="39"/>
      <c r="L16" s="39"/>
    </row>
    <row r="17" spans="1:14" ht="14.1" customHeight="1" thickBot="1">
      <c r="A17" s="5">
        <v>1200</v>
      </c>
      <c r="B17" s="158" t="s">
        <v>32</v>
      </c>
      <c r="C17" s="159">
        <f>G156</f>
        <v>0</v>
      </c>
      <c r="D17" s="159">
        <f>H156</f>
        <v>0</v>
      </c>
      <c r="E17" s="159">
        <f>I156</f>
        <v>0</v>
      </c>
      <c r="F17" s="160">
        <f t="shared" ca="1" si="0"/>
        <v>0</v>
      </c>
      <c r="G17" s="159">
        <f>J156</f>
        <v>0</v>
      </c>
      <c r="H17" s="159">
        <f t="shared" si="1"/>
        <v>0</v>
      </c>
      <c r="I17" s="160">
        <f t="shared" si="2"/>
        <v>0</v>
      </c>
      <c r="J17" s="101" t="s">
        <v>33</v>
      </c>
      <c r="K17" s="42"/>
      <c r="L17" s="43"/>
    </row>
    <row r="18" spans="1:14" ht="14.1" customHeight="1" thickBot="1">
      <c r="A18" s="5">
        <v>1300</v>
      </c>
      <c r="B18" s="158" t="s">
        <v>34</v>
      </c>
      <c r="C18" s="159">
        <f>G170</f>
        <v>0</v>
      </c>
      <c r="D18" s="159">
        <f>H170</f>
        <v>0</v>
      </c>
      <c r="E18" s="159">
        <f>I170</f>
        <v>0</v>
      </c>
      <c r="F18" s="160">
        <f t="shared" ca="1" si="0"/>
        <v>0</v>
      </c>
      <c r="G18" s="159">
        <f>J170</f>
        <v>0</v>
      </c>
      <c r="H18" s="159">
        <f t="shared" si="1"/>
        <v>0</v>
      </c>
      <c r="I18" s="160">
        <f t="shared" si="2"/>
        <v>0</v>
      </c>
      <c r="J18" s="102" t="s">
        <v>35</v>
      </c>
      <c r="K18" s="42"/>
      <c r="L18" s="43"/>
    </row>
    <row r="19" spans="1:14" ht="14.1" customHeight="1" thickBot="1">
      <c r="A19" s="5">
        <v>1400</v>
      </c>
      <c r="B19" s="158" t="s">
        <v>36</v>
      </c>
      <c r="C19" s="159">
        <f>G177</f>
        <v>0</v>
      </c>
      <c r="D19" s="159">
        <f>H177</f>
        <v>0</v>
      </c>
      <c r="E19" s="159">
        <f>I177</f>
        <v>0</v>
      </c>
      <c r="F19" s="160">
        <f t="shared" ca="1" si="0"/>
        <v>0</v>
      </c>
      <c r="G19" s="159">
        <f>J177</f>
        <v>0</v>
      </c>
      <c r="H19" s="159">
        <f t="shared" si="1"/>
        <v>0</v>
      </c>
      <c r="I19" s="160">
        <f t="shared" si="2"/>
        <v>0</v>
      </c>
      <c r="J19" s="102" t="s">
        <v>180</v>
      </c>
      <c r="K19" s="42"/>
      <c r="L19" s="43"/>
    </row>
    <row r="20" spans="1:14" ht="14.1" customHeight="1" thickBot="1">
      <c r="A20" s="5">
        <v>1500</v>
      </c>
      <c r="B20" s="158" t="s">
        <v>37</v>
      </c>
      <c r="C20" s="159">
        <f>G186</f>
        <v>0</v>
      </c>
      <c r="D20" s="159">
        <f ca="1">H186</f>
        <v>0</v>
      </c>
      <c r="E20" s="159">
        <f>I186</f>
        <v>0</v>
      </c>
      <c r="F20" s="160">
        <f t="shared" ca="1" si="0"/>
        <v>0</v>
      </c>
      <c r="G20" s="159">
        <f ca="1">J186</f>
        <v>0</v>
      </c>
      <c r="H20" s="159">
        <f ca="1">E20-G20</f>
        <v>0</v>
      </c>
      <c r="I20" s="160">
        <f t="shared" si="2"/>
        <v>0</v>
      </c>
      <c r="J20" s="101" t="s">
        <v>178</v>
      </c>
      <c r="K20" s="42"/>
      <c r="L20" s="43"/>
      <c r="M20" s="222"/>
      <c r="N20" s="223"/>
    </row>
    <row r="21" spans="1:14" ht="14.1" customHeight="1" thickBot="1">
      <c r="A21" s="5">
        <v>1600</v>
      </c>
      <c r="B21" s="158" t="s">
        <v>38</v>
      </c>
      <c r="C21" s="159">
        <f>G194</f>
        <v>0</v>
      </c>
      <c r="D21" s="159">
        <f>H194</f>
        <v>0</v>
      </c>
      <c r="E21" s="159">
        <f>I194</f>
        <v>0</v>
      </c>
      <c r="F21" s="160">
        <f t="shared" ca="1" si="0"/>
        <v>0</v>
      </c>
      <c r="G21" s="159">
        <f>J194</f>
        <v>0</v>
      </c>
      <c r="H21" s="159">
        <f t="shared" si="1"/>
        <v>0</v>
      </c>
      <c r="I21" s="160">
        <f t="shared" si="2"/>
        <v>0</v>
      </c>
      <c r="J21" s="101" t="s">
        <v>177</v>
      </c>
      <c r="K21" s="230"/>
      <c r="L21" s="43"/>
      <c r="M21" s="222"/>
      <c r="N21" s="223"/>
    </row>
    <row r="22" spans="1:14" ht="14.1" customHeight="1" thickBot="1">
      <c r="A22" s="5">
        <v>1700</v>
      </c>
      <c r="B22" s="158" t="s">
        <v>39</v>
      </c>
      <c r="C22" s="159">
        <f>G201</f>
        <v>0</v>
      </c>
      <c r="D22" s="159">
        <f>H201</f>
        <v>0</v>
      </c>
      <c r="E22" s="159">
        <f>I201</f>
        <v>0</v>
      </c>
      <c r="F22" s="160">
        <f t="shared" ca="1" si="0"/>
        <v>0</v>
      </c>
      <c r="G22" s="159">
        <f>J201</f>
        <v>0</v>
      </c>
      <c r="H22" s="159">
        <f>E22-G22</f>
        <v>0</v>
      </c>
      <c r="I22" s="160">
        <f t="shared" si="2"/>
        <v>0</v>
      </c>
      <c r="J22" s="101" t="s">
        <v>179</v>
      </c>
      <c r="K22" s="230"/>
      <c r="L22" s="43"/>
      <c r="M22" s="222"/>
      <c r="N22" s="223"/>
    </row>
    <row r="23" spans="1:14" ht="14.1" customHeight="1">
      <c r="A23" s="5">
        <v>1800</v>
      </c>
      <c r="B23" s="158" t="s">
        <v>40</v>
      </c>
      <c r="C23" s="159">
        <f>G208</f>
        <v>0</v>
      </c>
      <c r="D23" s="159">
        <f>H208</f>
        <v>0</v>
      </c>
      <c r="E23" s="159">
        <f>I208</f>
        <v>0</v>
      </c>
      <c r="F23" s="160">
        <f t="shared" ca="1" si="0"/>
        <v>0</v>
      </c>
      <c r="G23" s="159">
        <f>J208</f>
        <v>0</v>
      </c>
      <c r="H23" s="159">
        <f t="shared" si="1"/>
        <v>0</v>
      </c>
      <c r="I23" s="160">
        <f t="shared" si="2"/>
        <v>0</v>
      </c>
      <c r="J23" s="103"/>
      <c r="K23" s="45"/>
      <c r="L23" s="224"/>
      <c r="M23" s="225"/>
      <c r="N23" s="223"/>
    </row>
    <row r="24" spans="1:14" ht="14.1" customHeight="1">
      <c r="A24" s="5">
        <v>1900</v>
      </c>
      <c r="B24" s="158" t="s">
        <v>41</v>
      </c>
      <c r="C24" s="159">
        <f>G230</f>
        <v>0</v>
      </c>
      <c r="D24" s="159">
        <f>H230</f>
        <v>0</v>
      </c>
      <c r="E24" s="159">
        <f>I221</f>
        <v>0</v>
      </c>
      <c r="F24" s="160">
        <f t="shared" ca="1" si="0"/>
        <v>0</v>
      </c>
      <c r="G24" s="159">
        <f>J221</f>
        <v>0</v>
      </c>
      <c r="H24" s="159">
        <f t="shared" si="1"/>
        <v>0</v>
      </c>
      <c r="I24" s="160">
        <f t="shared" si="2"/>
        <v>0</v>
      </c>
      <c r="J24" s="104"/>
      <c r="K24" s="46"/>
      <c r="L24" s="226"/>
      <c r="M24" s="226"/>
      <c r="N24" s="223"/>
    </row>
    <row r="25" spans="1:14" ht="14.1" customHeight="1">
      <c r="A25" s="5">
        <v>2000</v>
      </c>
      <c r="B25" s="158" t="s">
        <v>42</v>
      </c>
      <c r="C25" s="159">
        <f>G231</f>
        <v>0</v>
      </c>
      <c r="D25" s="159">
        <f>H231</f>
        <v>0</v>
      </c>
      <c r="E25" s="159">
        <f>I230</f>
        <v>0</v>
      </c>
      <c r="F25" s="160">
        <f t="shared" ca="1" si="0"/>
        <v>0</v>
      </c>
      <c r="G25" s="159">
        <f>J230</f>
        <v>0</v>
      </c>
      <c r="H25" s="159">
        <f t="shared" ref="H25" si="3">E25-G25</f>
        <v>0</v>
      </c>
      <c r="I25" s="160">
        <f t="shared" si="2"/>
        <v>0</v>
      </c>
      <c r="J25" s="104"/>
      <c r="K25" s="46"/>
      <c r="L25" s="226"/>
      <c r="M25" s="226"/>
      <c r="N25" s="223"/>
    </row>
    <row r="26" spans="1:14" ht="14.1" customHeight="1">
      <c r="A26" s="5">
        <v>2100</v>
      </c>
      <c r="B26" s="158" t="s">
        <v>43</v>
      </c>
      <c r="C26" s="159">
        <f>G249</f>
        <v>0</v>
      </c>
      <c r="D26" s="159">
        <f>H249</f>
        <v>0</v>
      </c>
      <c r="E26" s="159">
        <f>I249</f>
        <v>0</v>
      </c>
      <c r="F26" s="160">
        <f t="shared" ca="1" si="0"/>
        <v>0</v>
      </c>
      <c r="G26" s="159">
        <f>J249</f>
        <v>0</v>
      </c>
      <c r="H26" s="159">
        <f t="shared" si="1"/>
        <v>0</v>
      </c>
      <c r="I26" s="160">
        <f t="shared" si="2"/>
        <v>0</v>
      </c>
      <c r="J26" s="104"/>
      <c r="K26" s="46"/>
      <c r="L26" s="226"/>
      <c r="M26" s="226"/>
      <c r="N26" s="223"/>
    </row>
    <row r="27" spans="1:14" ht="14.1" customHeight="1" thickBot="1">
      <c r="A27" s="2"/>
      <c r="B27" s="166"/>
      <c r="C27" s="136" t="s">
        <v>44</v>
      </c>
      <c r="D27" s="167" t="s">
        <v>6</v>
      </c>
      <c r="E27" s="167" t="s">
        <v>45</v>
      </c>
      <c r="F27" s="160"/>
      <c r="G27" s="168" t="s">
        <v>45</v>
      </c>
      <c r="H27" s="169" t="s">
        <v>45</v>
      </c>
      <c r="I27" s="159"/>
      <c r="J27" s="104"/>
      <c r="K27" s="46"/>
      <c r="L27" s="226"/>
      <c r="M27" s="226"/>
      <c r="N27" s="227"/>
    </row>
    <row r="28" spans="1:14" ht="14.1" customHeight="1" thickBot="1">
      <c r="A28" s="2"/>
      <c r="B28" s="7" t="s">
        <v>46</v>
      </c>
      <c r="C28" s="170">
        <f>SUM(C6:C10)</f>
        <v>0</v>
      </c>
      <c r="D28" s="171">
        <f>SUM(D6:D10)</f>
        <v>0</v>
      </c>
      <c r="E28" s="172">
        <f>SUM(E6:E10)</f>
        <v>0</v>
      </c>
      <c r="F28" s="173">
        <f ca="1">IFERROR(E28/$E$32, 0)</f>
        <v>0</v>
      </c>
      <c r="G28" s="172">
        <f>SUM(G6:G10)</f>
        <v>0</v>
      </c>
      <c r="H28" s="172">
        <f t="shared" si="1"/>
        <v>0</v>
      </c>
      <c r="I28" s="173">
        <f>IF(E28=0,0,100*G28/E28)</f>
        <v>0</v>
      </c>
      <c r="J28" s="104"/>
      <c r="K28" s="46"/>
      <c r="L28" s="226"/>
      <c r="M28" s="226"/>
      <c r="N28" s="223"/>
    </row>
    <row r="29" spans="1:14" ht="14.1" customHeight="1" thickBot="1">
      <c r="A29" s="2"/>
      <c r="B29" s="7" t="s">
        <v>47</v>
      </c>
      <c r="C29" s="213">
        <f>SUM(C11:C26)</f>
        <v>0</v>
      </c>
      <c r="D29" s="17">
        <f ca="1">SUM(D11:D26)</f>
        <v>0</v>
      </c>
      <c r="E29" s="18">
        <f>SUM(E11:E26)</f>
        <v>0</v>
      </c>
      <c r="F29" s="132">
        <f t="shared" ref="F29:F32" ca="1" si="4">IFERROR(E29/$E$32, 0)</f>
        <v>0</v>
      </c>
      <c r="G29" s="18">
        <f ca="1">SUM(G11:G26)</f>
        <v>0</v>
      </c>
      <c r="H29" s="18">
        <f t="shared" ca="1" si="1"/>
        <v>0</v>
      </c>
      <c r="I29" s="132">
        <f t="shared" si="2"/>
        <v>0</v>
      </c>
      <c r="J29" s="104"/>
      <c r="K29" s="46"/>
      <c r="L29" s="226"/>
      <c r="M29" s="226"/>
      <c r="N29" s="223"/>
    </row>
    <row r="30" spans="1:14" ht="14.1" customHeight="1" thickBot="1">
      <c r="A30" s="2"/>
      <c r="B30" s="8" t="s">
        <v>48</v>
      </c>
      <c r="C30" s="174">
        <f>((C29+C28)-C7)*0.1</f>
        <v>0</v>
      </c>
      <c r="D30" s="174">
        <f ca="1">((D29+D28)-D7)*0.1</f>
        <v>0</v>
      </c>
      <c r="E30" s="174">
        <f ca="1">C30+D30</f>
        <v>0</v>
      </c>
      <c r="F30" s="175">
        <f t="shared" ca="1" si="4"/>
        <v>0</v>
      </c>
      <c r="G30" s="174"/>
      <c r="H30" s="174"/>
      <c r="I30" s="175">
        <f t="shared" ca="1" si="2"/>
        <v>0</v>
      </c>
      <c r="J30" s="104"/>
      <c r="K30" s="46"/>
      <c r="L30" s="226"/>
      <c r="M30" s="226"/>
      <c r="N30" s="223"/>
    </row>
    <row r="31" spans="1:14" ht="14.1" customHeight="1" thickBot="1">
      <c r="A31" s="2"/>
      <c r="B31" s="9" t="s">
        <v>49</v>
      </c>
      <c r="C31" s="176">
        <f>((C28+C29)-C7-C30)*0.075</f>
        <v>0</v>
      </c>
      <c r="D31" s="176">
        <f ca="1">((D28+D29)-D7)*0.075</f>
        <v>0</v>
      </c>
      <c r="E31" s="176">
        <f ca="1">D31+C31</f>
        <v>0</v>
      </c>
      <c r="F31" s="177">
        <f t="shared" ca="1" si="4"/>
        <v>0</v>
      </c>
      <c r="G31" s="176">
        <f ca="1">E31</f>
        <v>0</v>
      </c>
      <c r="H31" s="176">
        <f t="shared" ca="1" si="1"/>
        <v>0</v>
      </c>
      <c r="I31" s="177">
        <f t="shared" ca="1" si="2"/>
        <v>0</v>
      </c>
      <c r="J31" s="104"/>
      <c r="K31" s="46"/>
      <c r="L31" s="226"/>
      <c r="M31" s="226"/>
      <c r="N31" s="223"/>
    </row>
    <row r="32" spans="1:14" ht="14.1" customHeight="1" thickBot="1">
      <c r="A32" s="2"/>
      <c r="B32" s="7" t="s">
        <v>50</v>
      </c>
      <c r="C32" s="19">
        <f>C31+C30+C29+C28</f>
        <v>0</v>
      </c>
      <c r="D32" s="19">
        <f ca="1">SUM(D28:D31)</f>
        <v>0</v>
      </c>
      <c r="E32" s="19">
        <f ca="1">E31+E30+E29+E28</f>
        <v>0</v>
      </c>
      <c r="F32" s="133">
        <f t="shared" ca="1" si="4"/>
        <v>0</v>
      </c>
      <c r="G32" s="19">
        <f ca="1">G31+G30+G29+G28</f>
        <v>0</v>
      </c>
      <c r="H32" s="19">
        <f t="shared" ca="1" si="1"/>
        <v>0</v>
      </c>
      <c r="I32" s="133">
        <f ca="1">IF(E32=0,0,100*G32/E32)</f>
        <v>0</v>
      </c>
      <c r="J32" s="103"/>
      <c r="K32" s="44"/>
      <c r="L32" s="224"/>
      <c r="M32" s="224"/>
      <c r="N32" s="223"/>
    </row>
    <row r="33" spans="1:14" ht="12.95" customHeight="1">
      <c r="A33" s="2"/>
      <c r="B33" s="32"/>
      <c r="C33" s="29"/>
      <c r="D33" s="29"/>
      <c r="E33" s="30"/>
      <c r="F33" s="29"/>
      <c r="G33" s="29"/>
      <c r="H33" s="29"/>
      <c r="I33" s="29"/>
      <c r="J33" s="100"/>
      <c r="K33" s="47"/>
      <c r="L33" s="228"/>
      <c r="M33" s="229"/>
      <c r="N33" s="223"/>
    </row>
    <row r="34" spans="1:14" ht="12" customHeight="1">
      <c r="A34" s="2"/>
      <c r="B34" s="32"/>
      <c r="C34" s="29"/>
      <c r="D34" s="29"/>
      <c r="E34" s="29"/>
      <c r="F34" s="30"/>
      <c r="G34" s="30"/>
      <c r="H34" s="30"/>
      <c r="I34" s="30"/>
      <c r="J34" s="100"/>
      <c r="K34" s="39"/>
      <c r="L34" s="39"/>
    </row>
    <row r="35" spans="1:14" ht="12.6" customHeight="1">
      <c r="A35" s="2"/>
      <c r="B35" s="32"/>
      <c r="C35" s="29"/>
      <c r="D35" s="29"/>
      <c r="E35" s="29"/>
      <c r="F35" s="29"/>
      <c r="G35" s="29"/>
      <c r="H35" s="29"/>
      <c r="I35" s="29"/>
      <c r="J35" s="105"/>
      <c r="K35" s="48"/>
      <c r="L35" s="48"/>
    </row>
    <row r="36" spans="1:14" ht="12.95" customHeight="1">
      <c r="A36" s="49">
        <v>100</v>
      </c>
      <c r="B36" s="178" t="s">
        <v>51</v>
      </c>
      <c r="C36" s="179" t="s">
        <v>52</v>
      </c>
      <c r="D36" s="179" t="s">
        <v>53</v>
      </c>
      <c r="E36" s="179" t="s">
        <v>54</v>
      </c>
      <c r="F36" s="179" t="s">
        <v>55</v>
      </c>
      <c r="G36" s="180" t="s">
        <v>56</v>
      </c>
      <c r="H36" s="179" t="s">
        <v>57</v>
      </c>
      <c r="I36" s="181" t="s">
        <v>45</v>
      </c>
      <c r="J36" s="182" t="s">
        <v>58</v>
      </c>
      <c r="M36" s="36"/>
    </row>
    <row r="37" spans="1:14" ht="12.95" customHeight="1">
      <c r="A37" s="2"/>
      <c r="B37" s="183"/>
      <c r="C37" s="179" t="s">
        <v>59</v>
      </c>
      <c r="D37" s="131" t="s">
        <v>60</v>
      </c>
      <c r="E37" s="179" t="s">
        <v>54</v>
      </c>
      <c r="F37" s="131" t="s">
        <v>61</v>
      </c>
      <c r="G37" s="180" t="s">
        <v>15</v>
      </c>
      <c r="H37" s="179" t="s">
        <v>16</v>
      </c>
      <c r="I37" s="181" t="s">
        <v>17</v>
      </c>
      <c r="J37" s="182" t="s">
        <v>62</v>
      </c>
      <c r="M37" s="36"/>
    </row>
    <row r="38" spans="1:14" ht="12.95" customHeight="1">
      <c r="A38" s="5">
        <v>101</v>
      </c>
      <c r="B38" s="126" t="s">
        <v>63</v>
      </c>
      <c r="C38" s="127"/>
      <c r="D38" s="184"/>
      <c r="E38" s="127"/>
      <c r="F38" s="127"/>
      <c r="G38" s="185">
        <f>(C38*E38*F38)-H38</f>
        <v>0</v>
      </c>
      <c r="H38" s="186"/>
      <c r="I38" s="129">
        <f>SUM(E38*F38)*C38</f>
        <v>0</v>
      </c>
      <c r="J38" s="127"/>
      <c r="M38" s="36"/>
    </row>
    <row r="39" spans="1:14" ht="12.95" customHeight="1">
      <c r="A39" s="5">
        <v>102</v>
      </c>
      <c r="B39" s="126" t="s">
        <v>64</v>
      </c>
      <c r="C39" s="51"/>
      <c r="D39" s="52"/>
      <c r="E39" s="51"/>
      <c r="F39" s="51"/>
      <c r="G39" s="185">
        <f t="shared" ref="G39:G41" si="5">(C39*E39*F39)-H39</f>
        <v>0</v>
      </c>
      <c r="H39" s="186"/>
      <c r="I39" s="129">
        <f t="shared" ref="I39:I41" si="6">SUM(E39*F39)*C39</f>
        <v>0</v>
      </c>
      <c r="J39" s="127"/>
      <c r="K39" s="45"/>
      <c r="M39" s="36"/>
    </row>
    <row r="40" spans="1:14" ht="12.95" customHeight="1">
      <c r="A40" s="5">
        <v>103</v>
      </c>
      <c r="B40" s="126" t="s">
        <v>65</v>
      </c>
      <c r="C40" s="51"/>
      <c r="D40" s="52"/>
      <c r="E40" s="51"/>
      <c r="F40" s="51"/>
      <c r="G40" s="185">
        <f>(C40*E40*F40)-H40</f>
        <v>0</v>
      </c>
      <c r="H40" s="186"/>
      <c r="I40" s="129">
        <f>SUM(E40*F40)*C40</f>
        <v>0</v>
      </c>
      <c r="J40" s="127"/>
      <c r="K40" s="45"/>
      <c r="M40" s="36"/>
    </row>
    <row r="41" spans="1:14" ht="12.95" customHeight="1">
      <c r="A41" s="5">
        <v>104</v>
      </c>
      <c r="B41" s="50" t="s">
        <v>66</v>
      </c>
      <c r="C41" s="127"/>
      <c r="D41" s="184"/>
      <c r="E41" s="127"/>
      <c r="F41" s="127"/>
      <c r="G41" s="185">
        <f t="shared" si="5"/>
        <v>0</v>
      </c>
      <c r="H41" s="186"/>
      <c r="I41" s="129">
        <f t="shared" si="6"/>
        <v>0</v>
      </c>
      <c r="J41" s="127"/>
      <c r="M41" s="36"/>
    </row>
    <row r="42" spans="1:14" ht="12.95" customHeight="1">
      <c r="A42" s="5">
        <v>106</v>
      </c>
      <c r="B42" s="126" t="s">
        <v>163</v>
      </c>
      <c r="C42" s="127"/>
      <c r="D42" s="184"/>
      <c r="E42" s="127"/>
      <c r="F42" s="127"/>
      <c r="G42" s="185">
        <f t="shared" ref="G42:G48" si="7">(C42*E42*F42)-H42</f>
        <v>0</v>
      </c>
      <c r="H42" s="186"/>
      <c r="I42" s="129">
        <f t="shared" ref="I42:I48" si="8">SUM(E42*F42)*C42</f>
        <v>0</v>
      </c>
      <c r="J42" s="127"/>
      <c r="M42" s="36"/>
    </row>
    <row r="43" spans="1:14" ht="12.95" customHeight="1">
      <c r="A43" s="5">
        <v>107</v>
      </c>
      <c r="B43" s="126" t="s">
        <v>67</v>
      </c>
      <c r="C43" s="127"/>
      <c r="D43" s="184"/>
      <c r="E43" s="127"/>
      <c r="F43" s="127"/>
      <c r="G43" s="185">
        <f t="shared" si="7"/>
        <v>0</v>
      </c>
      <c r="H43" s="186"/>
      <c r="I43" s="129">
        <f t="shared" si="8"/>
        <v>0</v>
      </c>
      <c r="J43" s="127"/>
      <c r="M43" s="36"/>
    </row>
    <row r="44" spans="1:14" ht="12.95" customHeight="1">
      <c r="A44" s="5">
        <v>108</v>
      </c>
      <c r="B44" s="126" t="s">
        <v>68</v>
      </c>
      <c r="C44" s="127"/>
      <c r="D44" s="184"/>
      <c r="E44" s="127"/>
      <c r="F44" s="127"/>
      <c r="G44" s="185">
        <f t="shared" si="7"/>
        <v>0</v>
      </c>
      <c r="H44" s="186"/>
      <c r="I44" s="129">
        <f t="shared" si="8"/>
        <v>0</v>
      </c>
      <c r="J44" s="127"/>
      <c r="M44" s="36"/>
    </row>
    <row r="45" spans="1:14" ht="12.95" customHeight="1">
      <c r="A45" s="5">
        <v>109</v>
      </c>
      <c r="B45" s="126" t="s">
        <v>69</v>
      </c>
      <c r="C45" s="127"/>
      <c r="D45" s="184"/>
      <c r="E45" s="127"/>
      <c r="F45" s="127"/>
      <c r="G45" s="185">
        <f t="shared" ref="G45" si="9">(C45*E45*F45)-H45</f>
        <v>0</v>
      </c>
      <c r="H45" s="186"/>
      <c r="I45" s="129">
        <f t="shared" ref="I45" si="10">SUM(E45*F45)*C45</f>
        <v>0</v>
      </c>
      <c r="J45" s="127"/>
      <c r="M45" s="36"/>
    </row>
    <row r="46" spans="1:14" ht="12.95" customHeight="1">
      <c r="A46" s="5">
        <v>110</v>
      </c>
      <c r="B46" s="221" t="s">
        <v>161</v>
      </c>
      <c r="C46" s="127"/>
      <c r="D46" s="184"/>
      <c r="E46" s="127"/>
      <c r="F46" s="127"/>
      <c r="G46" s="185">
        <f t="shared" si="7"/>
        <v>0</v>
      </c>
      <c r="H46" s="186"/>
      <c r="I46" s="129">
        <f t="shared" si="8"/>
        <v>0</v>
      </c>
      <c r="J46" s="127"/>
      <c r="M46" s="36"/>
    </row>
    <row r="47" spans="1:14" ht="12.95" customHeight="1">
      <c r="A47" s="5">
        <v>111</v>
      </c>
      <c r="B47" s="221" t="s">
        <v>162</v>
      </c>
      <c r="C47" s="127"/>
      <c r="D47" s="184"/>
      <c r="E47" s="127"/>
      <c r="F47" s="127"/>
      <c r="G47" s="185">
        <f t="shared" si="7"/>
        <v>0</v>
      </c>
      <c r="H47" s="186"/>
      <c r="I47" s="129">
        <f t="shared" si="8"/>
        <v>0</v>
      </c>
      <c r="J47" s="127"/>
      <c r="M47" s="36"/>
    </row>
    <row r="48" spans="1:14" ht="12.95" customHeight="1">
      <c r="A48" s="5">
        <v>112</v>
      </c>
      <c r="B48" s="221" t="s">
        <v>164</v>
      </c>
      <c r="C48" s="127"/>
      <c r="D48" s="184"/>
      <c r="E48" s="127"/>
      <c r="F48" s="127"/>
      <c r="G48" s="185">
        <f t="shared" si="7"/>
        <v>0</v>
      </c>
      <c r="H48" s="186"/>
      <c r="I48" s="129">
        <f t="shared" si="8"/>
        <v>0</v>
      </c>
      <c r="J48" s="127"/>
      <c r="M48" s="36"/>
    </row>
    <row r="49" spans="1:13" ht="14.1" customHeight="1" thickBot="1">
      <c r="A49" s="2"/>
      <c r="B49" s="32"/>
      <c r="C49" s="29"/>
      <c r="D49" s="54"/>
      <c r="E49" s="55">
        <v>100</v>
      </c>
      <c r="F49" s="56" t="s">
        <v>70</v>
      </c>
      <c r="G49" s="21">
        <f>SUM(G38:G48)</f>
        <v>0</v>
      </c>
      <c r="H49" s="31">
        <f>SUM(H38:H48)</f>
        <v>0</v>
      </c>
      <c r="I49" s="37">
        <f>SUM(I38:I48)</f>
        <v>0</v>
      </c>
      <c r="J49" s="106">
        <f>SUM(J38:J48)</f>
        <v>0</v>
      </c>
      <c r="M49" s="36"/>
    </row>
    <row r="51" spans="1:13" ht="12.95" customHeight="1">
      <c r="A51" s="49">
        <v>200</v>
      </c>
      <c r="B51" s="178" t="s">
        <v>71</v>
      </c>
      <c r="C51" s="179" t="s">
        <v>52</v>
      </c>
      <c r="D51" s="179" t="s">
        <v>53</v>
      </c>
      <c r="E51" s="179" t="s">
        <v>54</v>
      </c>
      <c r="F51" s="179" t="s">
        <v>55</v>
      </c>
      <c r="G51" s="180" t="s">
        <v>56</v>
      </c>
      <c r="H51" s="179" t="s">
        <v>57</v>
      </c>
      <c r="I51" s="181" t="s">
        <v>45</v>
      </c>
      <c r="J51" s="182" t="s">
        <v>58</v>
      </c>
      <c r="M51" s="36"/>
    </row>
    <row r="52" spans="1:13" ht="12.95" customHeight="1">
      <c r="A52" s="2"/>
      <c r="B52" s="183"/>
      <c r="C52" s="179" t="s">
        <v>59</v>
      </c>
      <c r="D52" s="131" t="s">
        <v>60</v>
      </c>
      <c r="E52" s="179" t="s">
        <v>54</v>
      </c>
      <c r="F52" s="131" t="s">
        <v>61</v>
      </c>
      <c r="G52" s="180" t="s">
        <v>15</v>
      </c>
      <c r="H52" s="179" t="s">
        <v>16</v>
      </c>
      <c r="I52" s="181" t="s">
        <v>17</v>
      </c>
      <c r="J52" s="182" t="s">
        <v>62</v>
      </c>
      <c r="M52" s="36"/>
    </row>
    <row r="53" spans="1:13" ht="12.95" customHeight="1">
      <c r="A53" s="5">
        <v>201</v>
      </c>
      <c r="B53" s="126" t="s">
        <v>72</v>
      </c>
      <c r="C53" s="127"/>
      <c r="D53" s="184"/>
      <c r="E53" s="127"/>
      <c r="F53" s="127"/>
      <c r="G53" s="185">
        <f>(C53*E53*F53)-H53</f>
        <v>0</v>
      </c>
      <c r="H53" s="186"/>
      <c r="I53" s="185">
        <f>SUM(E53*F53)*C53</f>
        <v>0</v>
      </c>
      <c r="J53" s="127"/>
      <c r="M53" s="36"/>
    </row>
    <row r="54" spans="1:13" ht="12.95" customHeight="1">
      <c r="A54" s="5">
        <v>202</v>
      </c>
      <c r="B54" s="126" t="s">
        <v>73</v>
      </c>
      <c r="C54" s="127"/>
      <c r="D54" s="184"/>
      <c r="E54" s="127"/>
      <c r="F54" s="127"/>
      <c r="G54" s="185">
        <f t="shared" ref="G54:G55" si="11">(C54*E54*F54)-H54</f>
        <v>0</v>
      </c>
      <c r="H54" s="186"/>
      <c r="I54" s="185">
        <f t="shared" ref="I54:I55" si="12">SUM(E54*F54)*C54</f>
        <v>0</v>
      </c>
      <c r="J54" s="127"/>
      <c r="M54" s="36"/>
    </row>
    <row r="55" spans="1:13" ht="12.95" customHeight="1" thickBot="1">
      <c r="A55" s="5">
        <v>203</v>
      </c>
      <c r="B55" s="126" t="s">
        <v>74</v>
      </c>
      <c r="C55" s="127"/>
      <c r="D55" s="184"/>
      <c r="E55" s="127"/>
      <c r="F55" s="127"/>
      <c r="G55" s="185">
        <f t="shared" si="11"/>
        <v>0</v>
      </c>
      <c r="H55" s="186"/>
      <c r="I55" s="185">
        <f t="shared" si="12"/>
        <v>0</v>
      </c>
      <c r="J55" s="127"/>
      <c r="M55" s="36"/>
    </row>
    <row r="56" spans="1:13" ht="14.1" customHeight="1" thickBot="1">
      <c r="A56" s="2"/>
      <c r="B56" s="32"/>
      <c r="C56" s="29"/>
      <c r="D56" s="54"/>
      <c r="E56" s="55">
        <v>200</v>
      </c>
      <c r="F56" s="141" t="s">
        <v>70</v>
      </c>
      <c r="G56" s="21">
        <f>SUM(G53:G55)</f>
        <v>0</v>
      </c>
      <c r="H56" s="31">
        <f>SUM(H53:H55)</f>
        <v>0</v>
      </c>
      <c r="I56" s="21">
        <f>SUM(I53:I55)</f>
        <v>0</v>
      </c>
      <c r="J56" s="31">
        <f>SUM(J53:J55)</f>
        <v>0</v>
      </c>
      <c r="M56" s="36"/>
    </row>
    <row r="57" spans="1:13" ht="14.1" customHeight="1">
      <c r="A57" s="2"/>
      <c r="B57" s="32"/>
      <c r="C57" s="29"/>
      <c r="D57" s="59"/>
      <c r="E57" s="32"/>
      <c r="F57" s="32"/>
      <c r="G57" s="23"/>
      <c r="H57" s="32"/>
      <c r="I57" s="23"/>
      <c r="J57" s="100"/>
      <c r="M57" s="36"/>
    </row>
    <row r="58" spans="1:13" ht="14.1" customHeight="1">
      <c r="A58" s="49">
        <v>300</v>
      </c>
      <c r="B58" s="60" t="s">
        <v>75</v>
      </c>
      <c r="C58" s="179" t="s">
        <v>52</v>
      </c>
      <c r="D58" s="179" t="s">
        <v>53</v>
      </c>
      <c r="E58" s="179" t="s">
        <v>54</v>
      </c>
      <c r="F58" s="179" t="s">
        <v>55</v>
      </c>
      <c r="G58" s="180" t="s">
        <v>56</v>
      </c>
      <c r="H58" s="179" t="s">
        <v>57</v>
      </c>
      <c r="I58" s="181" t="s">
        <v>45</v>
      </c>
      <c r="J58" s="182" t="s">
        <v>58</v>
      </c>
      <c r="M58" s="36"/>
    </row>
    <row r="59" spans="1:13" ht="14.1" customHeight="1">
      <c r="A59" s="61"/>
      <c r="B59" s="62"/>
      <c r="C59" s="179" t="s">
        <v>59</v>
      </c>
      <c r="D59" s="131" t="s">
        <v>60</v>
      </c>
      <c r="E59" s="179" t="s">
        <v>54</v>
      </c>
      <c r="F59" s="131" t="s">
        <v>61</v>
      </c>
      <c r="G59" s="180" t="s">
        <v>15</v>
      </c>
      <c r="H59" s="179" t="s">
        <v>16</v>
      </c>
      <c r="I59" s="181" t="s">
        <v>17</v>
      </c>
      <c r="J59" s="182" t="s">
        <v>62</v>
      </c>
      <c r="M59" s="36"/>
    </row>
    <row r="60" spans="1:13" ht="12.95" customHeight="1">
      <c r="A60" s="5">
        <v>301</v>
      </c>
      <c r="B60" s="126" t="s">
        <v>76</v>
      </c>
      <c r="C60" s="127"/>
      <c r="D60" s="184"/>
      <c r="E60" s="127"/>
      <c r="F60" s="127"/>
      <c r="G60" s="185">
        <f>(C60*E60*F60)-H60</f>
        <v>0</v>
      </c>
      <c r="H60" s="186"/>
      <c r="I60" s="185">
        <f>SUM(E60*F60)*C60</f>
        <v>0</v>
      </c>
      <c r="J60" s="127"/>
      <c r="M60" s="36"/>
    </row>
    <row r="61" spans="1:13" ht="12.95" customHeight="1" thickBot="1">
      <c r="A61" s="5">
        <v>302</v>
      </c>
      <c r="B61" s="126" t="s">
        <v>165</v>
      </c>
      <c r="C61" s="127"/>
      <c r="D61" s="184"/>
      <c r="E61" s="127"/>
      <c r="F61" s="127"/>
      <c r="G61" s="185">
        <f t="shared" ref="G61" si="13">(C61*E61*F61)-H61</f>
        <v>0</v>
      </c>
      <c r="H61" s="186"/>
      <c r="I61" s="185">
        <f t="shared" ref="I61" si="14">SUM(E61*F61)*C61</f>
        <v>0</v>
      </c>
      <c r="J61" s="127"/>
      <c r="M61" s="36"/>
    </row>
    <row r="62" spans="1:13" ht="14.1" customHeight="1" thickBot="1">
      <c r="A62" s="2"/>
      <c r="B62" s="32"/>
      <c r="C62" s="29"/>
      <c r="D62" s="54"/>
      <c r="E62" s="55">
        <v>300</v>
      </c>
      <c r="F62" s="141" t="s">
        <v>70</v>
      </c>
      <c r="G62" s="21">
        <f>SUM(G60:G61)</f>
        <v>0</v>
      </c>
      <c r="H62" s="31">
        <f>SUM(H60:H61)</f>
        <v>0</v>
      </c>
      <c r="I62" s="21">
        <f>SUM(I60:I61)</f>
        <v>0</v>
      </c>
      <c r="J62" s="31">
        <f>SUM(J60:J61)</f>
        <v>0</v>
      </c>
      <c r="M62" s="36"/>
    </row>
    <row r="63" spans="1:13" ht="13.5" customHeight="1">
      <c r="A63" s="2"/>
      <c r="B63" s="32"/>
      <c r="C63" s="29"/>
      <c r="D63" s="29"/>
      <c r="E63" s="29"/>
      <c r="F63" s="29"/>
      <c r="G63" s="24"/>
      <c r="H63" s="58"/>
      <c r="I63" s="20"/>
      <c r="J63" s="100"/>
      <c r="M63" s="36"/>
    </row>
    <row r="64" spans="1:13" ht="12.95" customHeight="1">
      <c r="A64" s="63">
        <v>400</v>
      </c>
      <c r="B64" s="178" t="s">
        <v>24</v>
      </c>
      <c r="C64" s="179" t="s">
        <v>52</v>
      </c>
      <c r="D64" s="179" t="s">
        <v>53</v>
      </c>
      <c r="E64" s="179" t="s">
        <v>54</v>
      </c>
      <c r="F64" s="179" t="s">
        <v>55</v>
      </c>
      <c r="G64" s="180" t="s">
        <v>56</v>
      </c>
      <c r="H64" s="179" t="s">
        <v>57</v>
      </c>
      <c r="I64" s="181" t="s">
        <v>45</v>
      </c>
      <c r="J64" s="182" t="s">
        <v>58</v>
      </c>
      <c r="M64" s="36"/>
    </row>
    <row r="65" spans="1:13" ht="12.95" customHeight="1">
      <c r="A65" s="2"/>
      <c r="B65" s="183"/>
      <c r="C65" s="179" t="s">
        <v>59</v>
      </c>
      <c r="D65" s="131" t="s">
        <v>60</v>
      </c>
      <c r="E65" s="179" t="s">
        <v>54</v>
      </c>
      <c r="F65" s="131" t="s">
        <v>61</v>
      </c>
      <c r="G65" s="180" t="s">
        <v>15</v>
      </c>
      <c r="H65" s="179" t="s">
        <v>16</v>
      </c>
      <c r="I65" s="181" t="s">
        <v>17</v>
      </c>
      <c r="J65" s="182" t="s">
        <v>62</v>
      </c>
      <c r="M65" s="36"/>
    </row>
    <row r="66" spans="1:13" ht="12.95" customHeight="1">
      <c r="A66" s="5">
        <v>401</v>
      </c>
      <c r="B66" s="126" t="s">
        <v>77</v>
      </c>
      <c r="C66" s="127"/>
      <c r="D66" s="184"/>
      <c r="E66" s="127"/>
      <c r="F66" s="127"/>
      <c r="G66" s="185">
        <f>(C66*E66*F66)-H66</f>
        <v>0</v>
      </c>
      <c r="H66" s="186"/>
      <c r="I66" s="185">
        <f>SUM(E66*F66)*C66</f>
        <v>0</v>
      </c>
      <c r="J66" s="127"/>
      <c r="M66" s="36"/>
    </row>
    <row r="67" spans="1:13" ht="12.95" customHeight="1" thickBot="1">
      <c r="A67" s="5">
        <v>402</v>
      </c>
      <c r="B67" s="126" t="s">
        <v>78</v>
      </c>
      <c r="C67" s="127"/>
      <c r="D67" s="184"/>
      <c r="E67" s="127"/>
      <c r="F67" s="127"/>
      <c r="G67" s="185">
        <f t="shared" ref="G67" si="15">(C67*E67*F67)-H67</f>
        <v>0</v>
      </c>
      <c r="H67" s="186"/>
      <c r="I67" s="185">
        <f t="shared" ref="I67" si="16">SUM(E67*F67)*C67</f>
        <v>0</v>
      </c>
      <c r="J67" s="127"/>
      <c r="M67" s="36"/>
    </row>
    <row r="68" spans="1:13" ht="14.1" customHeight="1" thickBot="1">
      <c r="A68" s="2"/>
      <c r="B68" s="64"/>
      <c r="C68" s="187"/>
      <c r="D68" s="188"/>
      <c r="E68" s="55">
        <v>400</v>
      </c>
      <c r="F68" s="141" t="s">
        <v>70</v>
      </c>
      <c r="G68" s="21">
        <f>SUM(G66:G67)</f>
        <v>0</v>
      </c>
      <c r="H68" s="31">
        <f>SUM(H66:H67)</f>
        <v>0</v>
      </c>
      <c r="I68" s="21">
        <f>SUM(I66:I67)</f>
        <v>0</v>
      </c>
      <c r="J68" s="31">
        <f>SUM(J66:J67)</f>
        <v>0</v>
      </c>
      <c r="M68" s="36"/>
    </row>
    <row r="69" spans="1:13" ht="13.5" customHeight="1">
      <c r="A69" s="2"/>
      <c r="B69" s="32"/>
      <c r="C69" s="29"/>
      <c r="D69" s="29"/>
      <c r="E69" s="29"/>
      <c r="F69" s="29"/>
      <c r="G69" s="24"/>
      <c r="H69" s="58"/>
      <c r="I69" s="20"/>
      <c r="J69" s="100"/>
      <c r="M69" s="36"/>
    </row>
    <row r="70" spans="1:13" ht="12.95" customHeight="1">
      <c r="A70" s="49">
        <v>500</v>
      </c>
      <c r="B70" s="189" t="s">
        <v>181</v>
      </c>
      <c r="C70" s="179" t="s">
        <v>52</v>
      </c>
      <c r="D70" s="179" t="s">
        <v>53</v>
      </c>
      <c r="E70" s="179" t="s">
        <v>54</v>
      </c>
      <c r="F70" s="179" t="s">
        <v>55</v>
      </c>
      <c r="G70" s="180" t="s">
        <v>56</v>
      </c>
      <c r="H70" s="179" t="s">
        <v>57</v>
      </c>
      <c r="I70" s="181" t="s">
        <v>45</v>
      </c>
      <c r="J70" s="182" t="s">
        <v>58</v>
      </c>
      <c r="M70" s="36"/>
    </row>
    <row r="71" spans="1:13" ht="12.95" customHeight="1">
      <c r="A71" s="2"/>
      <c r="B71" s="137" t="s">
        <v>79</v>
      </c>
      <c r="C71" s="179" t="s">
        <v>59</v>
      </c>
      <c r="D71" s="131" t="s">
        <v>60</v>
      </c>
      <c r="E71" s="179" t="s">
        <v>54</v>
      </c>
      <c r="F71" s="131" t="s">
        <v>61</v>
      </c>
      <c r="G71" s="180" t="s">
        <v>15</v>
      </c>
      <c r="H71" s="179" t="s">
        <v>16</v>
      </c>
      <c r="I71" s="181" t="s">
        <v>17</v>
      </c>
      <c r="J71" s="182" t="s">
        <v>62</v>
      </c>
      <c r="M71" s="36"/>
    </row>
    <row r="72" spans="1:13" ht="12.95" customHeight="1">
      <c r="A72" s="5">
        <v>501</v>
      </c>
      <c r="B72" s="126"/>
      <c r="C72" s="127"/>
      <c r="D72" s="184"/>
      <c r="E72" s="127"/>
      <c r="F72" s="127"/>
      <c r="G72" s="185">
        <f t="shared" ref="G72:G86" si="17">(C72*E72*F72)-H72</f>
        <v>0</v>
      </c>
      <c r="H72" s="186"/>
      <c r="I72" s="185">
        <f t="shared" ref="I72:I86" si="18">SUM(E72*F72)*C72</f>
        <v>0</v>
      </c>
      <c r="J72" s="127"/>
      <c r="M72" s="36"/>
    </row>
    <row r="73" spans="1:13" ht="12.95" customHeight="1">
      <c r="A73" s="5">
        <v>502</v>
      </c>
      <c r="B73" s="126"/>
      <c r="C73" s="127"/>
      <c r="D73" s="184"/>
      <c r="E73" s="127"/>
      <c r="F73" s="127"/>
      <c r="G73" s="185">
        <f t="shared" si="17"/>
        <v>0</v>
      </c>
      <c r="H73" s="186"/>
      <c r="I73" s="185">
        <f t="shared" si="18"/>
        <v>0</v>
      </c>
      <c r="J73" s="127"/>
      <c r="M73" s="36"/>
    </row>
    <row r="74" spans="1:13" ht="12.95" customHeight="1">
      <c r="A74" s="5">
        <v>503</v>
      </c>
      <c r="B74" s="126"/>
      <c r="C74" s="127"/>
      <c r="D74" s="184"/>
      <c r="E74" s="127"/>
      <c r="F74" s="127"/>
      <c r="G74" s="185">
        <f t="shared" si="17"/>
        <v>0</v>
      </c>
      <c r="H74" s="186"/>
      <c r="I74" s="185">
        <f t="shared" si="18"/>
        <v>0</v>
      </c>
      <c r="J74" s="127"/>
      <c r="M74" s="36"/>
    </row>
    <row r="75" spans="1:13" ht="12.95" customHeight="1">
      <c r="A75" s="5">
        <v>504</v>
      </c>
      <c r="B75" s="126"/>
      <c r="C75" s="127"/>
      <c r="D75" s="184"/>
      <c r="E75" s="127"/>
      <c r="F75" s="127"/>
      <c r="G75" s="185">
        <f t="shared" si="17"/>
        <v>0</v>
      </c>
      <c r="H75" s="186"/>
      <c r="I75" s="185">
        <f t="shared" si="18"/>
        <v>0</v>
      </c>
      <c r="J75" s="127"/>
      <c r="M75" s="36"/>
    </row>
    <row r="76" spans="1:13" ht="12.95" customHeight="1">
      <c r="A76" s="5">
        <v>505</v>
      </c>
      <c r="B76" s="126"/>
      <c r="C76" s="127"/>
      <c r="D76" s="184"/>
      <c r="E76" s="127"/>
      <c r="F76" s="127"/>
      <c r="G76" s="185">
        <f t="shared" si="17"/>
        <v>0</v>
      </c>
      <c r="H76" s="186"/>
      <c r="I76" s="185">
        <f t="shared" si="18"/>
        <v>0</v>
      </c>
      <c r="J76" s="127"/>
      <c r="M76" s="36"/>
    </row>
    <row r="77" spans="1:13" ht="12.95" customHeight="1">
      <c r="A77" s="5">
        <v>506</v>
      </c>
      <c r="B77" s="126"/>
      <c r="C77" s="127"/>
      <c r="D77" s="184"/>
      <c r="E77" s="127"/>
      <c r="F77" s="127"/>
      <c r="G77" s="185">
        <f t="shared" si="17"/>
        <v>0</v>
      </c>
      <c r="H77" s="186"/>
      <c r="I77" s="185">
        <f t="shared" si="18"/>
        <v>0</v>
      </c>
      <c r="J77" s="127"/>
      <c r="M77" s="36"/>
    </row>
    <row r="78" spans="1:13" ht="12.95" customHeight="1">
      <c r="A78" s="5">
        <v>507</v>
      </c>
      <c r="B78" s="126"/>
      <c r="C78" s="127"/>
      <c r="D78" s="184"/>
      <c r="E78" s="127"/>
      <c r="F78" s="127"/>
      <c r="G78" s="185">
        <f t="shared" si="17"/>
        <v>0</v>
      </c>
      <c r="H78" s="186"/>
      <c r="I78" s="185">
        <f t="shared" si="18"/>
        <v>0</v>
      </c>
      <c r="J78" s="127"/>
      <c r="M78" s="36"/>
    </row>
    <row r="79" spans="1:13" ht="12.95" customHeight="1">
      <c r="A79" s="5">
        <v>508</v>
      </c>
      <c r="B79" s="126"/>
      <c r="C79" s="127"/>
      <c r="D79" s="184"/>
      <c r="E79" s="127"/>
      <c r="F79" s="127"/>
      <c r="G79" s="185">
        <f t="shared" si="17"/>
        <v>0</v>
      </c>
      <c r="H79" s="186"/>
      <c r="I79" s="185">
        <f t="shared" si="18"/>
        <v>0</v>
      </c>
      <c r="J79" s="127"/>
      <c r="M79" s="36"/>
    </row>
    <row r="80" spans="1:13" ht="12.95" customHeight="1">
      <c r="A80" s="5">
        <v>509</v>
      </c>
      <c r="B80" s="126"/>
      <c r="C80" s="127"/>
      <c r="D80" s="184"/>
      <c r="E80" s="127"/>
      <c r="F80" s="127"/>
      <c r="G80" s="185">
        <f t="shared" si="17"/>
        <v>0</v>
      </c>
      <c r="H80" s="186"/>
      <c r="I80" s="185">
        <f t="shared" si="18"/>
        <v>0</v>
      </c>
      <c r="J80" s="127"/>
      <c r="M80" s="36"/>
    </row>
    <row r="81" spans="1:13" ht="12.95" customHeight="1">
      <c r="A81" s="5">
        <v>510</v>
      </c>
      <c r="B81" s="126"/>
      <c r="C81" s="127"/>
      <c r="D81" s="184"/>
      <c r="E81" s="127"/>
      <c r="F81" s="127"/>
      <c r="G81" s="185">
        <f t="shared" si="17"/>
        <v>0</v>
      </c>
      <c r="H81" s="186"/>
      <c r="I81" s="185">
        <f t="shared" si="18"/>
        <v>0</v>
      </c>
      <c r="J81" s="127"/>
      <c r="M81" s="36"/>
    </row>
    <row r="82" spans="1:13" ht="12.95" customHeight="1">
      <c r="A82" s="5">
        <v>511</v>
      </c>
      <c r="B82" s="126"/>
      <c r="C82" s="127"/>
      <c r="D82" s="184"/>
      <c r="E82" s="127"/>
      <c r="F82" s="127"/>
      <c r="G82" s="185">
        <f t="shared" si="17"/>
        <v>0</v>
      </c>
      <c r="H82" s="186"/>
      <c r="I82" s="185">
        <f t="shared" si="18"/>
        <v>0</v>
      </c>
      <c r="J82" s="127"/>
      <c r="M82" s="36"/>
    </row>
    <row r="83" spans="1:13" ht="12.95" customHeight="1">
      <c r="A83" s="5">
        <v>512</v>
      </c>
      <c r="B83" s="126"/>
      <c r="C83" s="127"/>
      <c r="D83" s="184"/>
      <c r="E83" s="127"/>
      <c r="F83" s="127"/>
      <c r="G83" s="185">
        <f t="shared" si="17"/>
        <v>0</v>
      </c>
      <c r="H83" s="186"/>
      <c r="I83" s="185">
        <f t="shared" si="18"/>
        <v>0</v>
      </c>
      <c r="J83" s="127"/>
      <c r="M83" s="36"/>
    </row>
    <row r="84" spans="1:13" ht="12.95" customHeight="1">
      <c r="A84" s="5">
        <v>513</v>
      </c>
      <c r="B84" s="126"/>
      <c r="C84" s="127"/>
      <c r="D84" s="184"/>
      <c r="E84" s="127"/>
      <c r="F84" s="127"/>
      <c r="G84" s="185">
        <f t="shared" si="17"/>
        <v>0</v>
      </c>
      <c r="H84" s="186"/>
      <c r="I84" s="185">
        <f t="shared" si="18"/>
        <v>0</v>
      </c>
      <c r="J84" s="127"/>
      <c r="M84" s="36"/>
    </row>
    <row r="85" spans="1:13" ht="12.95" customHeight="1">
      <c r="A85" s="5">
        <v>514</v>
      </c>
      <c r="B85" s="126"/>
      <c r="C85" s="127"/>
      <c r="D85" s="184"/>
      <c r="E85" s="127"/>
      <c r="F85" s="127"/>
      <c r="G85" s="185">
        <f t="shared" si="17"/>
        <v>0</v>
      </c>
      <c r="H85" s="186"/>
      <c r="I85" s="185">
        <f t="shared" si="18"/>
        <v>0</v>
      </c>
      <c r="J85" s="127"/>
      <c r="M85" s="36"/>
    </row>
    <row r="86" spans="1:13" ht="12.95" customHeight="1" thickBot="1">
      <c r="A86" s="5">
        <v>515</v>
      </c>
      <c r="B86" s="126"/>
      <c r="C86" s="127"/>
      <c r="D86" s="184"/>
      <c r="E86" s="127"/>
      <c r="F86" s="127"/>
      <c r="G86" s="185">
        <f t="shared" si="17"/>
        <v>0</v>
      </c>
      <c r="H86" s="186"/>
      <c r="I86" s="185">
        <f t="shared" si="18"/>
        <v>0</v>
      </c>
      <c r="J86" s="127"/>
      <c r="M86" s="36"/>
    </row>
    <row r="87" spans="1:13" s="70" customFormat="1" ht="14.1" customHeight="1" thickBot="1">
      <c r="A87" s="65"/>
      <c r="B87" s="66"/>
      <c r="C87" s="67"/>
      <c r="D87" s="68"/>
      <c r="E87" s="150">
        <v>500</v>
      </c>
      <c r="F87" s="151" t="s">
        <v>70</v>
      </c>
      <c r="G87" s="25">
        <f>SUM(G72:G86)</f>
        <v>0</v>
      </c>
      <c r="H87" s="69">
        <f>SUM(H72:H86)</f>
        <v>0</v>
      </c>
      <c r="I87" s="25">
        <f>SUM(I72:I86)</f>
        <v>0</v>
      </c>
      <c r="J87" s="142">
        <f>SUM(J72:J86)</f>
        <v>0</v>
      </c>
    </row>
    <row r="88" spans="1:13" ht="14.1" customHeight="1" thickBot="1">
      <c r="A88" s="2"/>
      <c r="B88" s="32"/>
      <c r="C88" s="29"/>
      <c r="D88" s="59"/>
      <c r="E88" s="29"/>
      <c r="F88" s="214"/>
      <c r="G88" s="215"/>
      <c r="H88" s="216"/>
      <c r="I88" s="215"/>
      <c r="J88" s="100"/>
      <c r="M88" s="36"/>
    </row>
    <row r="89" spans="1:13" ht="14.1" customHeight="1" thickBot="1">
      <c r="A89" s="2"/>
      <c r="B89" s="32"/>
      <c r="C89" s="30"/>
      <c r="D89" s="54"/>
      <c r="E89" s="71" t="s">
        <v>46</v>
      </c>
      <c r="F89" s="72"/>
      <c r="G89" s="26">
        <f>G87+G68+G62+G56+G49</f>
        <v>0</v>
      </c>
      <c r="H89" s="33">
        <f>H87+H68+H62+H56+H49</f>
        <v>0</v>
      </c>
      <c r="I89" s="26">
        <f>I87+I68+I62+I56+I49</f>
        <v>0</v>
      </c>
      <c r="J89" s="107">
        <f>J87+J68+J62+J56+J49</f>
        <v>0</v>
      </c>
      <c r="M89" s="36"/>
    </row>
    <row r="90" spans="1:13" ht="13.5" customHeight="1">
      <c r="A90" s="2"/>
      <c r="B90" s="32"/>
      <c r="C90" s="29"/>
      <c r="D90" s="57"/>
      <c r="E90" s="29"/>
      <c r="F90" s="73"/>
      <c r="G90" s="22"/>
      <c r="H90" s="58"/>
      <c r="I90" s="22"/>
      <c r="J90" s="100"/>
      <c r="M90" s="36"/>
    </row>
    <row r="91" spans="1:13" ht="12.95" customHeight="1">
      <c r="A91" s="49">
        <v>600</v>
      </c>
      <c r="B91" s="190" t="s">
        <v>26</v>
      </c>
      <c r="C91" s="179" t="s">
        <v>52</v>
      </c>
      <c r="D91" s="179" t="s">
        <v>53</v>
      </c>
      <c r="E91" s="179" t="s">
        <v>54</v>
      </c>
      <c r="F91" s="179" t="s">
        <v>55</v>
      </c>
      <c r="G91" s="180" t="s">
        <v>56</v>
      </c>
      <c r="H91" s="179" t="s">
        <v>57</v>
      </c>
      <c r="I91" s="181" t="s">
        <v>45</v>
      </c>
      <c r="J91" s="182" t="s">
        <v>58</v>
      </c>
      <c r="M91" s="36"/>
    </row>
    <row r="92" spans="1:13" ht="12.95" customHeight="1">
      <c r="A92" s="2"/>
      <c r="B92" s="183"/>
      <c r="C92" s="179" t="s">
        <v>59</v>
      </c>
      <c r="D92" s="131" t="s">
        <v>60</v>
      </c>
      <c r="E92" s="179" t="s">
        <v>54</v>
      </c>
      <c r="F92" s="131" t="s">
        <v>61</v>
      </c>
      <c r="G92" s="180" t="s">
        <v>15</v>
      </c>
      <c r="H92" s="179" t="s">
        <v>16</v>
      </c>
      <c r="I92" s="181" t="s">
        <v>17</v>
      </c>
      <c r="J92" s="182" t="s">
        <v>62</v>
      </c>
      <c r="M92" s="36"/>
    </row>
    <row r="93" spans="1:13" ht="12.95" customHeight="1">
      <c r="A93" s="5">
        <v>601</v>
      </c>
      <c r="B93" s="126" t="s">
        <v>80</v>
      </c>
      <c r="C93" s="127"/>
      <c r="D93" s="184"/>
      <c r="E93" s="127"/>
      <c r="F93" s="127"/>
      <c r="G93" s="185">
        <f>(C93*E93*F93)-H93</f>
        <v>0</v>
      </c>
      <c r="H93" s="186"/>
      <c r="I93" s="185">
        <f>SUM(E93*F93)*C93</f>
        <v>0</v>
      </c>
      <c r="J93" s="127"/>
      <c r="M93" s="36"/>
    </row>
    <row r="94" spans="1:13" ht="12.95" customHeight="1">
      <c r="A94" s="5">
        <v>602</v>
      </c>
      <c r="B94" s="126" t="s">
        <v>81</v>
      </c>
      <c r="C94" s="127"/>
      <c r="D94" s="128"/>
      <c r="E94" s="29"/>
      <c r="F94" s="127"/>
      <c r="G94" s="185">
        <f t="shared" ref="G94:G97" si="19">(C94*E94*F94)-H94</f>
        <v>0</v>
      </c>
      <c r="H94" s="186"/>
      <c r="I94" s="185">
        <f t="shared" ref="I94:I97" si="20">SUM(E94*F94)*C94</f>
        <v>0</v>
      </c>
      <c r="J94" s="127"/>
      <c r="M94" s="36"/>
    </row>
    <row r="95" spans="1:13" ht="12.95" customHeight="1">
      <c r="A95" s="5">
        <v>603</v>
      </c>
      <c r="B95" s="126" t="s">
        <v>82</v>
      </c>
      <c r="C95" s="127"/>
      <c r="D95" s="184"/>
      <c r="E95" s="127"/>
      <c r="F95" s="127"/>
      <c r="G95" s="185">
        <f t="shared" si="19"/>
        <v>0</v>
      </c>
      <c r="H95" s="186"/>
      <c r="I95" s="185">
        <f t="shared" si="20"/>
        <v>0</v>
      </c>
      <c r="J95" s="127"/>
      <c r="M95" s="36"/>
    </row>
    <row r="96" spans="1:13" ht="12.95" customHeight="1">
      <c r="A96" s="5">
        <v>604</v>
      </c>
      <c r="B96" s="126" t="s">
        <v>83</v>
      </c>
      <c r="C96" s="127"/>
      <c r="D96" s="184"/>
      <c r="E96" s="127"/>
      <c r="F96" s="127"/>
      <c r="G96" s="185">
        <f t="shared" si="19"/>
        <v>0</v>
      </c>
      <c r="H96" s="186"/>
      <c r="I96" s="185">
        <f t="shared" si="20"/>
        <v>0</v>
      </c>
      <c r="J96" s="127"/>
      <c r="M96" s="36"/>
    </row>
    <row r="97" spans="1:13" ht="12.95" customHeight="1" thickBot="1">
      <c r="A97" s="5">
        <v>605</v>
      </c>
      <c r="B97" s="126" t="s">
        <v>84</v>
      </c>
      <c r="C97" s="127"/>
      <c r="D97" s="184"/>
      <c r="E97" s="127"/>
      <c r="F97" s="127"/>
      <c r="G97" s="185">
        <f t="shared" si="19"/>
        <v>0</v>
      </c>
      <c r="H97" s="186"/>
      <c r="I97" s="185">
        <f t="shared" si="20"/>
        <v>0</v>
      </c>
      <c r="J97" s="127"/>
      <c r="M97" s="36"/>
    </row>
    <row r="98" spans="1:13" ht="14.1" customHeight="1" thickBot="1">
      <c r="A98" s="2"/>
      <c r="B98" s="32"/>
      <c r="C98" s="29"/>
      <c r="D98" s="54"/>
      <c r="E98" s="55">
        <v>600</v>
      </c>
      <c r="F98" s="141" t="s">
        <v>85</v>
      </c>
      <c r="G98" s="21">
        <f>SUM(G93:G97)</f>
        <v>0</v>
      </c>
      <c r="H98" s="31">
        <f>SUM(H93:H97)</f>
        <v>0</v>
      </c>
      <c r="I98" s="21">
        <f>SUM(I93:I97)</f>
        <v>0</v>
      </c>
      <c r="J98" s="31">
        <f>SUM(J93:J97)</f>
        <v>0</v>
      </c>
      <c r="M98" s="36"/>
    </row>
    <row r="99" spans="1:13" ht="13.5" customHeight="1">
      <c r="A99" s="2"/>
      <c r="B99" s="32"/>
      <c r="C99" s="29"/>
      <c r="D99" s="29"/>
      <c r="E99" s="29"/>
      <c r="F99" s="29"/>
      <c r="G99" s="24"/>
      <c r="H99" s="58"/>
      <c r="I99" s="20"/>
      <c r="J99" s="100"/>
      <c r="M99" s="36"/>
    </row>
    <row r="100" spans="1:13" ht="12.95" customHeight="1">
      <c r="A100" s="49">
        <v>700</v>
      </c>
      <c r="B100" s="190" t="s">
        <v>27</v>
      </c>
      <c r="C100" s="179" t="s">
        <v>52</v>
      </c>
      <c r="D100" s="179" t="s">
        <v>53</v>
      </c>
      <c r="E100" s="179" t="s">
        <v>54</v>
      </c>
      <c r="F100" s="179" t="s">
        <v>55</v>
      </c>
      <c r="G100" s="180" t="s">
        <v>56</v>
      </c>
      <c r="H100" s="179" t="s">
        <v>57</v>
      </c>
      <c r="I100" s="181" t="s">
        <v>45</v>
      </c>
      <c r="J100" s="182" t="s">
        <v>58</v>
      </c>
      <c r="M100" s="36"/>
    </row>
    <row r="101" spans="1:13" ht="12.95" customHeight="1">
      <c r="A101" s="2"/>
      <c r="B101" s="183"/>
      <c r="C101" s="179" t="s">
        <v>59</v>
      </c>
      <c r="D101" s="131" t="s">
        <v>60</v>
      </c>
      <c r="E101" s="179" t="s">
        <v>54</v>
      </c>
      <c r="F101" s="131" t="s">
        <v>61</v>
      </c>
      <c r="G101" s="180" t="s">
        <v>15</v>
      </c>
      <c r="H101" s="179" t="s">
        <v>16</v>
      </c>
      <c r="I101" s="181" t="s">
        <v>17</v>
      </c>
      <c r="J101" s="182" t="s">
        <v>62</v>
      </c>
      <c r="M101" s="36"/>
    </row>
    <row r="102" spans="1:13" ht="12.95" customHeight="1">
      <c r="A102" s="5">
        <v>701</v>
      </c>
      <c r="B102" s="126" t="s">
        <v>86</v>
      </c>
      <c r="C102" s="127"/>
      <c r="D102" s="184"/>
      <c r="E102" s="127"/>
      <c r="F102" s="127"/>
      <c r="G102" s="185">
        <f t="shared" ref="G102" si="21">(C102*E102*F102)-H102</f>
        <v>0</v>
      </c>
      <c r="H102" s="186"/>
      <c r="I102" s="185">
        <f t="shared" ref="I102" si="22">SUM(E102*F102)*C102</f>
        <v>0</v>
      </c>
      <c r="J102" s="127"/>
      <c r="M102" s="36"/>
    </row>
    <row r="103" spans="1:13" ht="12.95" customHeight="1">
      <c r="A103" s="5">
        <v>702</v>
      </c>
      <c r="B103" s="126" t="s">
        <v>87</v>
      </c>
      <c r="C103" s="127"/>
      <c r="D103" s="128"/>
      <c r="E103" s="29"/>
      <c r="F103" s="127"/>
      <c r="G103" s="185">
        <f t="shared" ref="G103:G113" si="23">(C103*E103*F103)-H103</f>
        <v>0</v>
      </c>
      <c r="H103" s="186"/>
      <c r="I103" s="185">
        <f t="shared" ref="I103:I113" si="24">SUM(E103*F103)*C103</f>
        <v>0</v>
      </c>
      <c r="J103" s="127"/>
      <c r="M103" s="36"/>
    </row>
    <row r="104" spans="1:13" ht="12.95" customHeight="1">
      <c r="A104" s="5">
        <v>703</v>
      </c>
      <c r="B104" s="126" t="s">
        <v>88</v>
      </c>
      <c r="C104" s="127"/>
      <c r="D104" s="184"/>
      <c r="E104" s="127"/>
      <c r="F104" s="127"/>
      <c r="G104" s="185">
        <f t="shared" si="23"/>
        <v>0</v>
      </c>
      <c r="H104" s="186"/>
      <c r="I104" s="185">
        <f t="shared" si="24"/>
        <v>0</v>
      </c>
      <c r="J104" s="127"/>
      <c r="M104" s="36"/>
    </row>
    <row r="105" spans="1:13" ht="12.95" customHeight="1">
      <c r="A105" s="5">
        <v>704</v>
      </c>
      <c r="B105" s="126" t="s">
        <v>89</v>
      </c>
      <c r="C105" s="127"/>
      <c r="D105" s="128"/>
      <c r="E105" s="127"/>
      <c r="F105" s="127"/>
      <c r="G105" s="185">
        <f t="shared" si="23"/>
        <v>0</v>
      </c>
      <c r="H105" s="186"/>
      <c r="I105" s="185">
        <f t="shared" si="24"/>
        <v>0</v>
      </c>
      <c r="J105" s="127"/>
      <c r="M105" s="36"/>
    </row>
    <row r="106" spans="1:13" ht="12.95" customHeight="1">
      <c r="A106" s="5">
        <v>705</v>
      </c>
      <c r="B106" s="126" t="s">
        <v>90</v>
      </c>
      <c r="C106" s="127"/>
      <c r="D106" s="128"/>
      <c r="E106" s="127"/>
      <c r="F106" s="127"/>
      <c r="G106" s="185">
        <f t="shared" si="23"/>
        <v>0</v>
      </c>
      <c r="H106" s="186"/>
      <c r="I106" s="185">
        <f t="shared" si="24"/>
        <v>0</v>
      </c>
      <c r="J106" s="127"/>
      <c r="M106" s="36"/>
    </row>
    <row r="107" spans="1:13" ht="12.95" customHeight="1">
      <c r="A107" s="5">
        <v>706</v>
      </c>
      <c r="B107" s="126" t="s">
        <v>91</v>
      </c>
      <c r="C107" s="127"/>
      <c r="D107" s="128"/>
      <c r="E107" s="127"/>
      <c r="F107" s="127"/>
      <c r="G107" s="185">
        <f t="shared" si="23"/>
        <v>0</v>
      </c>
      <c r="H107" s="186"/>
      <c r="I107" s="185">
        <f t="shared" si="24"/>
        <v>0</v>
      </c>
      <c r="J107" s="127"/>
      <c r="M107" s="36"/>
    </row>
    <row r="108" spans="1:13" ht="12.95" customHeight="1">
      <c r="A108" s="5">
        <v>707</v>
      </c>
      <c r="B108" s="126" t="s">
        <v>92</v>
      </c>
      <c r="C108" s="127"/>
      <c r="D108" s="128"/>
      <c r="E108" s="127"/>
      <c r="F108" s="127"/>
      <c r="G108" s="185">
        <f t="shared" si="23"/>
        <v>0</v>
      </c>
      <c r="H108" s="186"/>
      <c r="I108" s="185">
        <f t="shared" si="24"/>
        <v>0</v>
      </c>
      <c r="J108" s="127"/>
      <c r="M108" s="36"/>
    </row>
    <row r="109" spans="1:13" ht="12.95" customHeight="1">
      <c r="A109" s="5">
        <v>708</v>
      </c>
      <c r="B109" s="126" t="s">
        <v>93</v>
      </c>
      <c r="C109" s="127"/>
      <c r="D109" s="184"/>
      <c r="E109" s="127"/>
      <c r="F109" s="127"/>
      <c r="G109" s="185">
        <f t="shared" si="23"/>
        <v>0</v>
      </c>
      <c r="H109" s="186"/>
      <c r="I109" s="185">
        <f t="shared" si="24"/>
        <v>0</v>
      </c>
      <c r="J109" s="127"/>
      <c r="M109" s="36"/>
    </row>
    <row r="110" spans="1:13" ht="12.95" customHeight="1">
      <c r="A110" s="5">
        <v>709</v>
      </c>
      <c r="B110" s="126" t="s">
        <v>166</v>
      </c>
      <c r="C110" s="127"/>
      <c r="D110" s="184"/>
      <c r="E110" s="127"/>
      <c r="F110" s="127"/>
      <c r="G110" s="185">
        <f t="shared" ref="G110:G111" si="25">(C110*E110*F110)-H110</f>
        <v>0</v>
      </c>
      <c r="H110" s="186"/>
      <c r="I110" s="185">
        <f t="shared" ref="I110:I111" si="26">SUM(E110*F110)*C110</f>
        <v>0</v>
      </c>
      <c r="J110" s="127"/>
      <c r="M110" s="36"/>
    </row>
    <row r="111" spans="1:13" ht="12.95" customHeight="1">
      <c r="A111" s="5">
        <v>710</v>
      </c>
      <c r="B111" s="126" t="s">
        <v>167</v>
      </c>
      <c r="C111" s="127"/>
      <c r="D111" s="184"/>
      <c r="E111" s="127"/>
      <c r="F111" s="127"/>
      <c r="G111" s="185">
        <f t="shared" si="25"/>
        <v>0</v>
      </c>
      <c r="H111" s="186"/>
      <c r="I111" s="185">
        <f t="shared" si="26"/>
        <v>0</v>
      </c>
      <c r="J111" s="127"/>
      <c r="M111" s="36"/>
    </row>
    <row r="112" spans="1:13" ht="12.95" customHeight="1">
      <c r="A112" s="5">
        <v>711</v>
      </c>
      <c r="B112" s="126" t="s">
        <v>94</v>
      </c>
      <c r="C112" s="127"/>
      <c r="D112" s="184"/>
      <c r="E112" s="127"/>
      <c r="F112" s="127"/>
      <c r="G112" s="185">
        <f t="shared" si="23"/>
        <v>0</v>
      </c>
      <c r="H112" s="186"/>
      <c r="I112" s="185">
        <f t="shared" si="24"/>
        <v>0</v>
      </c>
      <c r="J112" s="127"/>
      <c r="M112" s="36"/>
    </row>
    <row r="113" spans="1:13" ht="12.95" customHeight="1" thickBot="1">
      <c r="A113" s="5">
        <v>712</v>
      </c>
      <c r="B113" s="126" t="s">
        <v>95</v>
      </c>
      <c r="C113" s="127"/>
      <c r="D113" s="128"/>
      <c r="E113" s="29"/>
      <c r="F113" s="127"/>
      <c r="G113" s="185">
        <f t="shared" si="23"/>
        <v>0</v>
      </c>
      <c r="H113" s="186"/>
      <c r="I113" s="185">
        <f t="shared" si="24"/>
        <v>0</v>
      </c>
      <c r="J113" s="127"/>
      <c r="M113" s="36"/>
    </row>
    <row r="114" spans="1:13" ht="14.1" customHeight="1" thickBot="1">
      <c r="A114" s="2"/>
      <c r="B114" s="32"/>
      <c r="C114" s="29"/>
      <c r="D114" s="54"/>
      <c r="E114" s="74">
        <v>700</v>
      </c>
      <c r="F114" s="143" t="s">
        <v>70</v>
      </c>
      <c r="G114" s="27">
        <f>SUM(G102:G113)</f>
        <v>0</v>
      </c>
      <c r="H114" s="34">
        <f>SUM(H102:H113)</f>
        <v>0</v>
      </c>
      <c r="I114" s="27">
        <f>SUM(I102:I113)</f>
        <v>0</v>
      </c>
      <c r="J114" s="34">
        <f>SUM(J102:J113)</f>
        <v>0</v>
      </c>
      <c r="M114" s="36"/>
    </row>
    <row r="115" spans="1:13" ht="13.5" customHeight="1">
      <c r="A115" s="2"/>
      <c r="B115" s="32"/>
      <c r="C115" s="29"/>
      <c r="D115" s="29"/>
      <c r="E115" s="29"/>
      <c r="F115" s="29"/>
      <c r="G115" s="24"/>
      <c r="H115" s="58"/>
      <c r="I115" s="20"/>
      <c r="J115" s="100"/>
      <c r="M115" s="36"/>
    </row>
    <row r="116" spans="1:13" ht="12.95" customHeight="1">
      <c r="A116" s="49">
        <v>800</v>
      </c>
      <c r="B116" s="190" t="s">
        <v>96</v>
      </c>
      <c r="C116" s="179" t="s">
        <v>52</v>
      </c>
      <c r="D116" s="179" t="s">
        <v>53</v>
      </c>
      <c r="E116" s="179" t="s">
        <v>54</v>
      </c>
      <c r="F116" s="179" t="s">
        <v>55</v>
      </c>
      <c r="G116" s="180" t="s">
        <v>56</v>
      </c>
      <c r="H116" s="179" t="s">
        <v>57</v>
      </c>
      <c r="I116" s="181" t="s">
        <v>45</v>
      </c>
      <c r="J116" s="182" t="s">
        <v>58</v>
      </c>
      <c r="M116" s="36"/>
    </row>
    <row r="117" spans="1:13" ht="12.95" customHeight="1">
      <c r="A117" s="2"/>
      <c r="B117" s="183"/>
      <c r="C117" s="179" t="s">
        <v>59</v>
      </c>
      <c r="D117" s="131" t="s">
        <v>60</v>
      </c>
      <c r="E117" s="179" t="s">
        <v>54</v>
      </c>
      <c r="F117" s="131" t="s">
        <v>61</v>
      </c>
      <c r="G117" s="180" t="s">
        <v>15</v>
      </c>
      <c r="H117" s="179" t="s">
        <v>16</v>
      </c>
      <c r="I117" s="181" t="s">
        <v>17</v>
      </c>
      <c r="J117" s="182" t="s">
        <v>62</v>
      </c>
      <c r="M117" s="36"/>
    </row>
    <row r="118" spans="1:13" ht="12.95" customHeight="1">
      <c r="A118" s="5">
        <v>801</v>
      </c>
      <c r="B118" s="126" t="s">
        <v>168</v>
      </c>
      <c r="C118" s="127"/>
      <c r="D118" s="184"/>
      <c r="E118" s="127"/>
      <c r="F118" s="127"/>
      <c r="G118" s="185">
        <f>(C118*E118*F118)-H118</f>
        <v>0</v>
      </c>
      <c r="H118" s="186"/>
      <c r="I118" s="185">
        <f>SUM(E118*F118)*C118</f>
        <v>0</v>
      </c>
      <c r="J118" s="127"/>
      <c r="M118" s="36"/>
    </row>
    <row r="119" spans="1:13" ht="12.95" customHeight="1">
      <c r="A119" s="5">
        <v>803</v>
      </c>
      <c r="B119" s="126" t="s">
        <v>97</v>
      </c>
      <c r="C119" s="127"/>
      <c r="D119" s="184"/>
      <c r="E119" s="127"/>
      <c r="F119" s="127"/>
      <c r="G119" s="185">
        <f t="shared" ref="G119" si="27">(C119*E119*F119)-H119</f>
        <v>0</v>
      </c>
      <c r="H119" s="186"/>
      <c r="I119" s="185">
        <f t="shared" ref="I119:I120" si="28">SUM(E119*F119)*C119</f>
        <v>0</v>
      </c>
      <c r="J119" s="127"/>
      <c r="M119" s="36"/>
    </row>
    <row r="120" spans="1:13" ht="12.95" customHeight="1">
      <c r="A120" s="5">
        <v>804</v>
      </c>
      <c r="B120" s="126" t="s">
        <v>98</v>
      </c>
      <c r="C120" s="127"/>
      <c r="D120" s="184"/>
      <c r="E120" s="127"/>
      <c r="F120" s="127"/>
      <c r="G120" s="185">
        <f>(C120*E120*F120)-H120</f>
        <v>0</v>
      </c>
      <c r="H120" s="186"/>
      <c r="I120" s="185">
        <f t="shared" si="28"/>
        <v>0</v>
      </c>
      <c r="J120" s="127"/>
      <c r="M120" s="36"/>
    </row>
    <row r="121" spans="1:13" ht="12.95" customHeight="1" thickBot="1">
      <c r="A121" s="5">
        <v>805</v>
      </c>
      <c r="B121" s="126" t="s">
        <v>99</v>
      </c>
      <c r="C121" s="127"/>
      <c r="D121" s="184"/>
      <c r="E121" s="127"/>
      <c r="F121" s="127"/>
      <c r="G121" s="185">
        <f t="shared" ref="G121" si="29">(C121*E121*F121)-H121</f>
        <v>0</v>
      </c>
      <c r="H121" s="186"/>
      <c r="I121" s="185">
        <f t="shared" ref="I121" si="30">SUM(E121*F121)*C121</f>
        <v>0</v>
      </c>
      <c r="J121" s="127"/>
      <c r="M121" s="36"/>
    </row>
    <row r="122" spans="1:13" ht="14.1" customHeight="1" thickBot="1">
      <c r="A122" s="2"/>
      <c r="B122" s="32"/>
      <c r="C122" s="29"/>
      <c r="D122" s="54"/>
      <c r="E122" s="74">
        <v>800</v>
      </c>
      <c r="F122" s="143" t="s">
        <v>70</v>
      </c>
      <c r="G122" s="27">
        <f>SUM(G118:G121)</f>
        <v>0</v>
      </c>
      <c r="H122" s="34">
        <f>SUM(H118:H121)</f>
        <v>0</v>
      </c>
      <c r="I122" s="27">
        <f>SUM(I118:I121)</f>
        <v>0</v>
      </c>
      <c r="J122" s="34">
        <f>SUM(J118:J121)</f>
        <v>0</v>
      </c>
      <c r="M122" s="36"/>
    </row>
    <row r="123" spans="1:13" ht="13.5" customHeight="1">
      <c r="A123" s="2"/>
      <c r="B123" s="32"/>
      <c r="C123" s="29"/>
      <c r="D123" s="29"/>
      <c r="E123" s="29"/>
      <c r="F123" s="29"/>
      <c r="G123" s="24"/>
      <c r="H123" s="58"/>
      <c r="I123" s="20"/>
      <c r="J123" s="100"/>
      <c r="M123" s="36"/>
    </row>
    <row r="124" spans="1:13" ht="12.95" customHeight="1">
      <c r="A124" s="49">
        <v>900</v>
      </c>
      <c r="B124" s="190" t="s">
        <v>29</v>
      </c>
      <c r="C124" s="179" t="s">
        <v>52</v>
      </c>
      <c r="D124" s="179" t="s">
        <v>53</v>
      </c>
      <c r="E124" s="179" t="s">
        <v>54</v>
      </c>
      <c r="F124" s="179" t="s">
        <v>55</v>
      </c>
      <c r="G124" s="180" t="s">
        <v>56</v>
      </c>
      <c r="H124" s="179" t="s">
        <v>57</v>
      </c>
      <c r="I124" s="181" t="s">
        <v>45</v>
      </c>
      <c r="J124" s="182" t="s">
        <v>58</v>
      </c>
      <c r="M124" s="36"/>
    </row>
    <row r="125" spans="1:13" ht="12.95" customHeight="1">
      <c r="A125" s="2"/>
      <c r="B125" s="183"/>
      <c r="C125" s="179" t="s">
        <v>59</v>
      </c>
      <c r="D125" s="131" t="s">
        <v>60</v>
      </c>
      <c r="E125" s="179" t="s">
        <v>54</v>
      </c>
      <c r="F125" s="131" t="s">
        <v>61</v>
      </c>
      <c r="G125" s="180" t="s">
        <v>15</v>
      </c>
      <c r="H125" s="179" t="s">
        <v>16</v>
      </c>
      <c r="I125" s="181" t="s">
        <v>17</v>
      </c>
      <c r="J125" s="182" t="s">
        <v>62</v>
      </c>
      <c r="M125" s="36"/>
    </row>
    <row r="126" spans="1:13" ht="12.95" customHeight="1">
      <c r="A126" s="5">
        <v>901</v>
      </c>
      <c r="B126" s="126" t="s">
        <v>100</v>
      </c>
      <c r="C126" s="127"/>
      <c r="D126" s="184"/>
      <c r="E126" s="127"/>
      <c r="F126" s="127"/>
      <c r="G126" s="185">
        <f>(C126*E126*F126)-H126</f>
        <v>0</v>
      </c>
      <c r="H126" s="186"/>
      <c r="I126" s="185">
        <f>SUM(E126*F126)*C126</f>
        <v>0</v>
      </c>
      <c r="J126" s="127"/>
      <c r="M126" s="36"/>
    </row>
    <row r="127" spans="1:13" ht="12.95" customHeight="1">
      <c r="A127" s="5">
        <v>903</v>
      </c>
      <c r="B127" s="126" t="s">
        <v>101</v>
      </c>
      <c r="C127" s="127"/>
      <c r="D127" s="184"/>
      <c r="E127" s="127"/>
      <c r="F127" s="127"/>
      <c r="G127" s="185">
        <f t="shared" ref="G127:G129" si="31">(C127*E127*F127)-H127</f>
        <v>0</v>
      </c>
      <c r="H127" s="186"/>
      <c r="I127" s="185">
        <f t="shared" ref="I127:I129" si="32">SUM(E127*F127)*C127</f>
        <v>0</v>
      </c>
      <c r="J127" s="127"/>
      <c r="M127" s="36"/>
    </row>
    <row r="128" spans="1:13" ht="12.95" customHeight="1">
      <c r="A128" s="5">
        <v>905</v>
      </c>
      <c r="B128" s="126" t="s">
        <v>169</v>
      </c>
      <c r="C128" s="127"/>
      <c r="D128" s="184"/>
      <c r="E128" s="127"/>
      <c r="F128" s="127"/>
      <c r="G128" s="185">
        <f t="shared" si="31"/>
        <v>0</v>
      </c>
      <c r="H128" s="186"/>
      <c r="I128" s="185">
        <f t="shared" si="32"/>
        <v>0</v>
      </c>
      <c r="J128" s="127"/>
      <c r="M128" s="36"/>
    </row>
    <row r="129" spans="1:13" ht="12.95" customHeight="1" thickBot="1">
      <c r="A129" s="5">
        <v>906</v>
      </c>
      <c r="B129" s="126" t="s">
        <v>102</v>
      </c>
      <c r="C129" s="127"/>
      <c r="D129" s="184"/>
      <c r="E129" s="127"/>
      <c r="F129" s="127"/>
      <c r="G129" s="185">
        <f t="shared" si="31"/>
        <v>0</v>
      </c>
      <c r="H129" s="186"/>
      <c r="I129" s="185">
        <f t="shared" si="32"/>
        <v>0</v>
      </c>
      <c r="J129" s="127"/>
      <c r="M129" s="36"/>
    </row>
    <row r="130" spans="1:13" ht="14.1" customHeight="1" thickBot="1">
      <c r="A130" s="2"/>
      <c r="B130" s="32"/>
      <c r="C130" s="29"/>
      <c r="D130" s="54"/>
      <c r="E130" s="74">
        <v>900</v>
      </c>
      <c r="F130" s="143" t="s">
        <v>70</v>
      </c>
      <c r="G130" s="27">
        <f>SUM(G126:G129)</f>
        <v>0</v>
      </c>
      <c r="H130" s="34">
        <f>SUM(H126:H129)</f>
        <v>0</v>
      </c>
      <c r="I130" s="27">
        <f>SUM(I126:I129)</f>
        <v>0</v>
      </c>
      <c r="J130" s="34">
        <f>SUM(J126:J129)</f>
        <v>0</v>
      </c>
      <c r="M130" s="36"/>
    </row>
    <row r="131" spans="1:13" ht="13.5" customHeight="1">
      <c r="A131" s="2"/>
      <c r="B131" s="32"/>
      <c r="C131" s="29"/>
      <c r="D131" s="29"/>
      <c r="E131" s="29"/>
      <c r="F131" s="29"/>
      <c r="G131" s="24"/>
      <c r="H131" s="58"/>
      <c r="I131" s="20"/>
      <c r="J131" s="100"/>
      <c r="M131" s="36"/>
    </row>
    <row r="132" spans="1:13" ht="12.95" customHeight="1">
      <c r="A132" s="191">
        <v>1000</v>
      </c>
      <c r="B132" s="178" t="s">
        <v>30</v>
      </c>
      <c r="C132" s="179" t="s">
        <v>52</v>
      </c>
      <c r="D132" s="179" t="s">
        <v>53</v>
      </c>
      <c r="E132" s="179" t="s">
        <v>54</v>
      </c>
      <c r="F132" s="179" t="s">
        <v>55</v>
      </c>
      <c r="G132" s="180" t="s">
        <v>56</v>
      </c>
      <c r="H132" s="179" t="s">
        <v>57</v>
      </c>
      <c r="I132" s="181" t="s">
        <v>45</v>
      </c>
      <c r="J132" s="182" t="s">
        <v>58</v>
      </c>
      <c r="M132" s="36"/>
    </row>
    <row r="133" spans="1:13" ht="12.95" customHeight="1">
      <c r="A133" s="2"/>
      <c r="B133" s="183"/>
      <c r="C133" s="179" t="s">
        <v>59</v>
      </c>
      <c r="D133" s="131" t="s">
        <v>60</v>
      </c>
      <c r="E133" s="179" t="s">
        <v>54</v>
      </c>
      <c r="F133" s="131" t="s">
        <v>61</v>
      </c>
      <c r="G133" s="180" t="s">
        <v>15</v>
      </c>
      <c r="H133" s="179" t="s">
        <v>16</v>
      </c>
      <c r="I133" s="181" t="s">
        <v>17</v>
      </c>
      <c r="J133" s="182" t="s">
        <v>62</v>
      </c>
      <c r="M133" s="36"/>
    </row>
    <row r="134" spans="1:13" ht="12.95" customHeight="1">
      <c r="A134" s="5">
        <v>1001</v>
      </c>
      <c r="B134" s="126" t="s">
        <v>103</v>
      </c>
      <c r="C134" s="138"/>
      <c r="D134" s="139"/>
      <c r="E134" s="138"/>
      <c r="F134" s="140"/>
      <c r="G134" s="185">
        <f>(C134*E134*F134)-H134</f>
        <v>0</v>
      </c>
      <c r="H134" s="186"/>
      <c r="I134" s="185">
        <f>SUM(E134*F134)*C134</f>
        <v>0</v>
      </c>
      <c r="J134" s="127"/>
      <c r="M134" s="36"/>
    </row>
    <row r="135" spans="1:13" ht="12.95" customHeight="1" thickBot="1">
      <c r="A135" s="5">
        <v>1002</v>
      </c>
      <c r="B135" s="126" t="s">
        <v>104</v>
      </c>
      <c r="C135" s="138"/>
      <c r="D135" s="139"/>
      <c r="E135" s="138"/>
      <c r="F135" s="140"/>
      <c r="G135" s="185">
        <f t="shared" ref="G135" si="33">(C135*E135*F135)-H135</f>
        <v>0</v>
      </c>
      <c r="H135" s="186"/>
      <c r="I135" s="185">
        <f t="shared" ref="I135" si="34">SUM(E135*F135)*C135</f>
        <v>0</v>
      </c>
      <c r="J135" s="127"/>
      <c r="M135" s="36"/>
    </row>
    <row r="136" spans="1:13" ht="14.1" customHeight="1" thickBot="1">
      <c r="A136" s="2"/>
      <c r="B136" s="32"/>
      <c r="C136" s="29"/>
      <c r="D136" s="54"/>
      <c r="E136" s="76">
        <v>1000</v>
      </c>
      <c r="F136" s="143" t="s">
        <v>70</v>
      </c>
      <c r="G136" s="27">
        <f>SUM(G134:G135)</f>
        <v>0</v>
      </c>
      <c r="H136" s="34">
        <f>SUM(H134:H135)</f>
        <v>0</v>
      </c>
      <c r="I136" s="27">
        <f>SUM(I134:I135)</f>
        <v>0</v>
      </c>
      <c r="J136" s="34">
        <f>SUM(J134:J135)</f>
        <v>0</v>
      </c>
      <c r="M136" s="36"/>
    </row>
    <row r="137" spans="1:13" ht="13.5" customHeight="1">
      <c r="A137" s="2"/>
      <c r="B137" s="32"/>
      <c r="C137" s="29"/>
      <c r="D137" s="29"/>
      <c r="E137" s="29"/>
      <c r="F137" s="29"/>
      <c r="G137" s="24"/>
      <c r="H137" s="58"/>
      <c r="I137" s="20"/>
      <c r="J137" s="100"/>
      <c r="M137" s="36"/>
    </row>
    <row r="138" spans="1:13" ht="12.95" customHeight="1">
      <c r="A138" s="49">
        <v>1100</v>
      </c>
      <c r="B138" s="190" t="s">
        <v>31</v>
      </c>
      <c r="C138" s="179" t="s">
        <v>52</v>
      </c>
      <c r="D138" s="179" t="s">
        <v>53</v>
      </c>
      <c r="E138" s="179" t="s">
        <v>54</v>
      </c>
      <c r="F138" s="179" t="s">
        <v>55</v>
      </c>
      <c r="G138" s="180" t="s">
        <v>56</v>
      </c>
      <c r="H138" s="179" t="s">
        <v>57</v>
      </c>
      <c r="I138" s="181" t="s">
        <v>45</v>
      </c>
      <c r="J138" s="182" t="s">
        <v>58</v>
      </c>
      <c r="M138" s="36"/>
    </row>
    <row r="139" spans="1:13" ht="12.95" customHeight="1">
      <c r="A139" s="2"/>
      <c r="B139" s="183"/>
      <c r="C139" s="179" t="s">
        <v>59</v>
      </c>
      <c r="D139" s="131" t="s">
        <v>60</v>
      </c>
      <c r="E139" s="179" t="s">
        <v>54</v>
      </c>
      <c r="F139" s="131" t="s">
        <v>61</v>
      </c>
      <c r="G139" s="180" t="s">
        <v>15</v>
      </c>
      <c r="H139" s="179" t="s">
        <v>16</v>
      </c>
      <c r="I139" s="181" t="s">
        <v>17</v>
      </c>
      <c r="J139" s="182" t="s">
        <v>62</v>
      </c>
      <c r="M139" s="36"/>
    </row>
    <row r="140" spans="1:13" ht="12.95" customHeight="1">
      <c r="A140" s="5">
        <v>1101</v>
      </c>
      <c r="B140" s="78" t="s">
        <v>105</v>
      </c>
      <c r="C140" s="138"/>
      <c r="D140" s="139"/>
      <c r="E140" s="138"/>
      <c r="F140" s="140"/>
      <c r="G140" s="185">
        <f>(C140*E140*F140)-H140</f>
        <v>0</v>
      </c>
      <c r="H140" s="186"/>
      <c r="I140" s="185">
        <f>SUM(E140*F140)*C140</f>
        <v>0</v>
      </c>
      <c r="J140" s="127"/>
      <c r="M140" s="36"/>
    </row>
    <row r="141" spans="1:13" ht="12.95" customHeight="1">
      <c r="A141" s="5">
        <v>1102</v>
      </c>
      <c r="B141" s="78" t="s">
        <v>106</v>
      </c>
      <c r="C141" s="138"/>
      <c r="D141" s="139"/>
      <c r="E141" s="138"/>
      <c r="F141" s="140"/>
      <c r="G141" s="185">
        <f t="shared" ref="G141:G147" si="35">(C141*E141*F141)-H141</f>
        <v>0</v>
      </c>
      <c r="H141" s="186"/>
      <c r="I141" s="185">
        <f t="shared" ref="I141:I147" si="36">SUM(E141*F141)*C141</f>
        <v>0</v>
      </c>
      <c r="J141" s="127"/>
      <c r="M141" s="36"/>
    </row>
    <row r="142" spans="1:13" ht="12.95" customHeight="1">
      <c r="A142" s="5">
        <v>1103</v>
      </c>
      <c r="B142" s="75" t="s">
        <v>107</v>
      </c>
      <c r="C142" s="138"/>
      <c r="D142" s="139"/>
      <c r="E142" s="138"/>
      <c r="F142" s="140"/>
      <c r="G142" s="185">
        <f t="shared" si="35"/>
        <v>0</v>
      </c>
      <c r="H142" s="186"/>
      <c r="I142" s="185">
        <f t="shared" si="36"/>
        <v>0</v>
      </c>
      <c r="J142" s="127"/>
      <c r="M142" s="36"/>
    </row>
    <row r="143" spans="1:13" ht="12.95" customHeight="1">
      <c r="A143" s="5">
        <v>1104</v>
      </c>
      <c r="B143" s="126" t="s">
        <v>108</v>
      </c>
      <c r="C143" s="138"/>
      <c r="D143" s="139"/>
      <c r="E143" s="138"/>
      <c r="F143" s="140"/>
      <c r="G143" s="185">
        <f t="shared" si="35"/>
        <v>0</v>
      </c>
      <c r="H143" s="186"/>
      <c r="I143" s="185">
        <f t="shared" si="36"/>
        <v>0</v>
      </c>
      <c r="J143" s="127"/>
      <c r="M143" s="36"/>
    </row>
    <row r="144" spans="1:13" ht="12.95" customHeight="1">
      <c r="A144" s="5">
        <v>1105</v>
      </c>
      <c r="B144" s="75" t="s">
        <v>109</v>
      </c>
      <c r="C144" s="138"/>
      <c r="D144" s="139"/>
      <c r="E144" s="138"/>
      <c r="F144" s="140"/>
      <c r="G144" s="185">
        <f t="shared" si="35"/>
        <v>0</v>
      </c>
      <c r="H144" s="186"/>
      <c r="I144" s="185">
        <f t="shared" si="36"/>
        <v>0</v>
      </c>
      <c r="J144" s="127"/>
      <c r="M144" s="36"/>
    </row>
    <row r="145" spans="1:13" ht="12.95" customHeight="1">
      <c r="A145" s="5">
        <v>1106</v>
      </c>
      <c r="B145" s="126" t="s">
        <v>110</v>
      </c>
      <c r="C145" s="138"/>
      <c r="D145" s="139"/>
      <c r="E145" s="138"/>
      <c r="F145" s="140"/>
      <c r="G145" s="185">
        <f t="shared" si="35"/>
        <v>0</v>
      </c>
      <c r="H145" s="186"/>
      <c r="I145" s="185">
        <f t="shared" si="36"/>
        <v>0</v>
      </c>
      <c r="J145" s="127"/>
      <c r="M145" s="36"/>
    </row>
    <row r="146" spans="1:13" ht="12.95" customHeight="1">
      <c r="A146" s="5">
        <v>1107</v>
      </c>
      <c r="B146" s="126" t="s">
        <v>95</v>
      </c>
      <c r="C146" s="138"/>
      <c r="D146" s="139"/>
      <c r="E146" s="138"/>
      <c r="F146" s="140"/>
      <c r="G146" s="185">
        <f t="shared" si="35"/>
        <v>0</v>
      </c>
      <c r="H146" s="186"/>
      <c r="I146" s="185">
        <f t="shared" si="36"/>
        <v>0</v>
      </c>
      <c r="J146" s="127"/>
      <c r="M146" s="36"/>
    </row>
    <row r="147" spans="1:13" ht="12.95" customHeight="1" thickBot="1">
      <c r="A147" s="5">
        <v>1108</v>
      </c>
      <c r="B147" s="126" t="s">
        <v>170</v>
      </c>
      <c r="C147" s="138"/>
      <c r="D147" s="139"/>
      <c r="E147" s="138"/>
      <c r="F147" s="140"/>
      <c r="G147" s="185">
        <f t="shared" si="35"/>
        <v>0</v>
      </c>
      <c r="H147" s="186"/>
      <c r="I147" s="185">
        <f t="shared" si="36"/>
        <v>0</v>
      </c>
      <c r="J147" s="127"/>
      <c r="M147" s="36"/>
    </row>
    <row r="148" spans="1:13" ht="14.1" customHeight="1" thickBot="1">
      <c r="A148" s="2"/>
      <c r="B148" s="32"/>
      <c r="C148" s="29"/>
      <c r="D148" s="188"/>
      <c r="E148" s="76">
        <v>1100</v>
      </c>
      <c r="F148" s="143" t="s">
        <v>70</v>
      </c>
      <c r="G148" s="27">
        <f>SUM(G140:G147)</f>
        <v>0</v>
      </c>
      <c r="H148" s="34">
        <f>SUM(H140:H147)</f>
        <v>0</v>
      </c>
      <c r="I148" s="27">
        <f>SUM(I140:I147)</f>
        <v>0</v>
      </c>
      <c r="J148" s="34">
        <f>SUM(J140:J147)</f>
        <v>0</v>
      </c>
      <c r="M148" s="36"/>
    </row>
    <row r="149" spans="1:13" ht="13.5" customHeight="1">
      <c r="A149" s="2"/>
      <c r="B149" s="32"/>
      <c r="C149" s="29"/>
      <c r="D149" s="29"/>
      <c r="E149" s="29"/>
      <c r="F149" s="29"/>
      <c r="G149" s="24"/>
      <c r="H149" s="58"/>
      <c r="I149" s="20"/>
      <c r="J149" s="100"/>
      <c r="M149" s="36"/>
    </row>
    <row r="150" spans="1:13" ht="12.95" customHeight="1">
      <c r="A150" s="49">
        <v>1200</v>
      </c>
      <c r="B150" s="190" t="s">
        <v>32</v>
      </c>
      <c r="C150" s="179" t="s">
        <v>52</v>
      </c>
      <c r="D150" s="179" t="s">
        <v>53</v>
      </c>
      <c r="E150" s="179" t="s">
        <v>54</v>
      </c>
      <c r="F150" s="179" t="s">
        <v>55</v>
      </c>
      <c r="G150" s="180" t="s">
        <v>56</v>
      </c>
      <c r="H150" s="179" t="s">
        <v>57</v>
      </c>
      <c r="I150" s="181" t="s">
        <v>45</v>
      </c>
      <c r="J150" s="182" t="s">
        <v>58</v>
      </c>
      <c r="M150" s="36"/>
    </row>
    <row r="151" spans="1:13" ht="12.95" customHeight="1">
      <c r="A151" s="2"/>
      <c r="B151" s="183"/>
      <c r="C151" s="179" t="s">
        <v>59</v>
      </c>
      <c r="D151" s="131" t="s">
        <v>60</v>
      </c>
      <c r="E151" s="179" t="s">
        <v>54</v>
      </c>
      <c r="F151" s="131" t="s">
        <v>61</v>
      </c>
      <c r="G151" s="180" t="s">
        <v>15</v>
      </c>
      <c r="H151" s="179" t="s">
        <v>16</v>
      </c>
      <c r="I151" s="181" t="s">
        <v>17</v>
      </c>
      <c r="J151" s="182" t="s">
        <v>62</v>
      </c>
      <c r="M151" s="36"/>
    </row>
    <row r="152" spans="1:13" ht="12.95" customHeight="1">
      <c r="A152" s="5">
        <v>1201</v>
      </c>
      <c r="B152" s="75" t="s">
        <v>111</v>
      </c>
      <c r="C152" s="138"/>
      <c r="D152" s="139"/>
      <c r="E152" s="138"/>
      <c r="F152" s="140"/>
      <c r="G152" s="185">
        <f>(C152*E152*F152)-H152</f>
        <v>0</v>
      </c>
      <c r="H152" s="186"/>
      <c r="I152" s="185">
        <f>SUM(E152*F152)*C152</f>
        <v>0</v>
      </c>
      <c r="J152" s="127"/>
      <c r="M152" s="36"/>
    </row>
    <row r="153" spans="1:13" ht="12.95" customHeight="1">
      <c r="A153" s="5">
        <v>1202</v>
      </c>
      <c r="B153" s="126" t="s">
        <v>112</v>
      </c>
      <c r="C153" s="138"/>
      <c r="D153" s="139"/>
      <c r="E153" s="138"/>
      <c r="F153" s="140"/>
      <c r="G153" s="185">
        <f t="shared" ref="G153:G155" si="37">(C153*E153*F153)-H153</f>
        <v>0</v>
      </c>
      <c r="H153" s="186"/>
      <c r="I153" s="185">
        <f t="shared" ref="I153:I155" si="38">SUM(E153*F153)*C153</f>
        <v>0</v>
      </c>
      <c r="J153" s="127"/>
      <c r="M153" s="36"/>
    </row>
    <row r="154" spans="1:13" ht="12.95" customHeight="1">
      <c r="A154" s="5">
        <v>1203</v>
      </c>
      <c r="B154" s="126" t="s">
        <v>113</v>
      </c>
      <c r="C154" s="192"/>
      <c r="D154" s="79"/>
      <c r="E154" s="193"/>
      <c r="F154" s="194"/>
      <c r="G154" s="185">
        <f t="shared" si="37"/>
        <v>0</v>
      </c>
      <c r="H154" s="186"/>
      <c r="I154" s="185">
        <f t="shared" si="38"/>
        <v>0</v>
      </c>
      <c r="J154" s="127"/>
      <c r="M154" s="36"/>
    </row>
    <row r="155" spans="1:13" ht="12.95" customHeight="1" thickBot="1">
      <c r="A155" s="5">
        <v>1204</v>
      </c>
      <c r="B155" s="126" t="s">
        <v>114</v>
      </c>
      <c r="C155" s="127"/>
      <c r="D155" s="128"/>
      <c r="E155" s="127"/>
      <c r="F155" s="127"/>
      <c r="G155" s="185">
        <f t="shared" si="37"/>
        <v>0</v>
      </c>
      <c r="H155" s="186"/>
      <c r="I155" s="185">
        <f t="shared" si="38"/>
        <v>0</v>
      </c>
      <c r="J155" s="127"/>
      <c r="M155" s="36"/>
    </row>
    <row r="156" spans="1:13" ht="14.1" customHeight="1" thickBot="1">
      <c r="A156" s="2"/>
      <c r="B156" s="32"/>
      <c r="C156" s="29"/>
      <c r="D156" s="54"/>
      <c r="E156" s="76">
        <v>1200</v>
      </c>
      <c r="F156" s="143" t="s">
        <v>70</v>
      </c>
      <c r="G156" s="27">
        <f>SUM(G152:G155)</f>
        <v>0</v>
      </c>
      <c r="H156" s="34">
        <f>SUM(H152:H155)</f>
        <v>0</v>
      </c>
      <c r="I156" s="27">
        <f>SUM(I152:I155)</f>
        <v>0</v>
      </c>
      <c r="J156" s="34"/>
      <c r="M156" s="36"/>
    </row>
    <row r="157" spans="1:13" ht="13.5" customHeight="1">
      <c r="A157" s="2"/>
      <c r="B157" s="32"/>
      <c r="C157" s="29"/>
      <c r="D157" s="29"/>
      <c r="E157" s="29"/>
      <c r="F157" s="29"/>
      <c r="G157" s="24"/>
      <c r="H157" s="58"/>
      <c r="I157" s="20"/>
      <c r="J157" s="100"/>
      <c r="M157" s="36"/>
    </row>
    <row r="158" spans="1:13" ht="12.95" customHeight="1">
      <c r="A158" s="49">
        <v>1300</v>
      </c>
      <c r="B158" s="178" t="s">
        <v>115</v>
      </c>
      <c r="C158" s="179" t="s">
        <v>52</v>
      </c>
      <c r="D158" s="179" t="s">
        <v>53</v>
      </c>
      <c r="E158" s="179" t="s">
        <v>54</v>
      </c>
      <c r="F158" s="179" t="s">
        <v>55</v>
      </c>
      <c r="G158" s="180" t="s">
        <v>56</v>
      </c>
      <c r="H158" s="179" t="s">
        <v>57</v>
      </c>
      <c r="I158" s="181" t="s">
        <v>45</v>
      </c>
      <c r="J158" s="182" t="s">
        <v>58</v>
      </c>
      <c r="M158" s="36"/>
    </row>
    <row r="159" spans="1:13" ht="12.95" customHeight="1">
      <c r="A159" s="2"/>
      <c r="B159" s="183"/>
      <c r="C159" s="179" t="s">
        <v>59</v>
      </c>
      <c r="D159" s="131" t="s">
        <v>60</v>
      </c>
      <c r="E159" s="179" t="s">
        <v>54</v>
      </c>
      <c r="F159" s="131" t="s">
        <v>61</v>
      </c>
      <c r="G159" s="180" t="s">
        <v>15</v>
      </c>
      <c r="H159" s="179" t="s">
        <v>16</v>
      </c>
      <c r="I159" s="181" t="s">
        <v>17</v>
      </c>
      <c r="J159" s="182" t="s">
        <v>62</v>
      </c>
      <c r="M159" s="36"/>
    </row>
    <row r="160" spans="1:13" ht="12.95" customHeight="1">
      <c r="A160" s="5">
        <v>1301</v>
      </c>
      <c r="B160" s="78" t="s">
        <v>116</v>
      </c>
      <c r="C160" s="138"/>
      <c r="D160" s="139"/>
      <c r="E160" s="138"/>
      <c r="F160" s="140"/>
      <c r="G160" s="185">
        <f>(C160*E160*F160)-H160</f>
        <v>0</v>
      </c>
      <c r="H160" s="186"/>
      <c r="I160" s="185">
        <f>SUM(E160*F160)*C160</f>
        <v>0</v>
      </c>
      <c r="J160" s="127"/>
      <c r="M160" s="36"/>
    </row>
    <row r="161" spans="1:13" ht="12.95" customHeight="1">
      <c r="A161" s="5">
        <v>1302</v>
      </c>
      <c r="B161" s="75" t="s">
        <v>117</v>
      </c>
      <c r="C161" s="138"/>
      <c r="D161" s="139"/>
      <c r="E161" s="138"/>
      <c r="F161" s="140"/>
      <c r="G161" s="185">
        <f t="shared" ref="G161:G169" si="39">(C161*E161*F161)-H161</f>
        <v>0</v>
      </c>
      <c r="H161" s="186"/>
      <c r="I161" s="185">
        <f t="shared" ref="I161:I169" si="40">SUM(E161*F161)*C161</f>
        <v>0</v>
      </c>
      <c r="J161" s="127"/>
      <c r="M161" s="36"/>
    </row>
    <row r="162" spans="1:13" ht="12.95" customHeight="1">
      <c r="A162" s="5">
        <v>1303</v>
      </c>
      <c r="B162" s="126" t="s">
        <v>118</v>
      </c>
      <c r="C162" s="138"/>
      <c r="D162" s="139"/>
      <c r="E162" s="138"/>
      <c r="F162" s="140"/>
      <c r="G162" s="185">
        <f t="shared" si="39"/>
        <v>0</v>
      </c>
      <c r="H162" s="186"/>
      <c r="I162" s="185">
        <f t="shared" si="40"/>
        <v>0</v>
      </c>
      <c r="J162" s="127"/>
      <c r="M162" s="36"/>
    </row>
    <row r="163" spans="1:13" ht="12.95" customHeight="1">
      <c r="A163" s="5">
        <v>1304</v>
      </c>
      <c r="B163" s="126" t="s">
        <v>171</v>
      </c>
      <c r="C163" s="138"/>
      <c r="D163" s="139"/>
      <c r="E163" s="138"/>
      <c r="F163" s="140"/>
      <c r="G163" s="185">
        <f t="shared" si="39"/>
        <v>0</v>
      </c>
      <c r="H163" s="186"/>
      <c r="I163" s="185">
        <f t="shared" si="40"/>
        <v>0</v>
      </c>
      <c r="J163" s="127"/>
      <c r="M163" s="36"/>
    </row>
    <row r="164" spans="1:13" ht="12.95" customHeight="1">
      <c r="A164" s="5">
        <v>1305</v>
      </c>
      <c r="B164" s="126" t="s">
        <v>119</v>
      </c>
      <c r="C164" s="138"/>
      <c r="D164" s="139"/>
      <c r="E164" s="138"/>
      <c r="F164" s="140"/>
      <c r="G164" s="185">
        <f t="shared" si="39"/>
        <v>0</v>
      </c>
      <c r="H164" s="186"/>
      <c r="I164" s="185">
        <f t="shared" si="40"/>
        <v>0</v>
      </c>
      <c r="J164" s="127"/>
      <c r="M164" s="36"/>
    </row>
    <row r="165" spans="1:13" ht="12.95" customHeight="1">
      <c r="A165" s="5">
        <v>1306</v>
      </c>
      <c r="B165" s="78" t="s">
        <v>120</v>
      </c>
      <c r="C165" s="138"/>
      <c r="D165" s="139"/>
      <c r="E165" s="138"/>
      <c r="F165" s="140"/>
      <c r="G165" s="185">
        <f t="shared" si="39"/>
        <v>0</v>
      </c>
      <c r="H165" s="186"/>
      <c r="I165" s="185">
        <f t="shared" si="40"/>
        <v>0</v>
      </c>
      <c r="J165" s="127"/>
      <c r="M165" s="36"/>
    </row>
    <row r="166" spans="1:13" ht="12.95" customHeight="1">
      <c r="A166" s="5">
        <v>1307</v>
      </c>
      <c r="B166" s="75" t="s">
        <v>121</v>
      </c>
      <c r="C166" s="138"/>
      <c r="D166" s="139"/>
      <c r="E166" s="138"/>
      <c r="F166" s="140"/>
      <c r="G166" s="185">
        <f t="shared" si="39"/>
        <v>0</v>
      </c>
      <c r="H166" s="186"/>
      <c r="I166" s="185">
        <f t="shared" si="40"/>
        <v>0</v>
      </c>
      <c r="J166" s="127"/>
      <c r="M166" s="36"/>
    </row>
    <row r="167" spans="1:13" ht="12.95" customHeight="1">
      <c r="A167" s="5">
        <v>1308</v>
      </c>
      <c r="B167" s="75" t="s">
        <v>172</v>
      </c>
      <c r="C167" s="138"/>
      <c r="D167" s="139"/>
      <c r="E167" s="138"/>
      <c r="F167" s="140"/>
      <c r="G167" s="185">
        <f t="shared" si="39"/>
        <v>0</v>
      </c>
      <c r="H167" s="186"/>
      <c r="I167" s="185">
        <f t="shared" si="40"/>
        <v>0</v>
      </c>
      <c r="J167" s="127"/>
      <c r="M167" s="36"/>
    </row>
    <row r="168" spans="1:13" ht="12.95" customHeight="1">
      <c r="A168" s="5">
        <v>1309</v>
      </c>
      <c r="B168" s="126" t="s">
        <v>122</v>
      </c>
      <c r="C168" s="138"/>
      <c r="D168" s="139"/>
      <c r="E168" s="138"/>
      <c r="F168" s="140"/>
      <c r="G168" s="185">
        <f t="shared" si="39"/>
        <v>0</v>
      </c>
      <c r="H168" s="186"/>
      <c r="I168" s="185">
        <f t="shared" si="40"/>
        <v>0</v>
      </c>
      <c r="J168" s="127"/>
      <c r="M168" s="36"/>
    </row>
    <row r="169" spans="1:13" ht="12.95" customHeight="1" thickBot="1">
      <c r="A169" s="5">
        <v>1310</v>
      </c>
      <c r="B169" s="126" t="s">
        <v>123</v>
      </c>
      <c r="C169" s="138"/>
      <c r="D169" s="139"/>
      <c r="E169" s="138"/>
      <c r="F169" s="140"/>
      <c r="G169" s="185">
        <f t="shared" si="39"/>
        <v>0</v>
      </c>
      <c r="H169" s="186"/>
      <c r="I169" s="185">
        <f t="shared" si="40"/>
        <v>0</v>
      </c>
      <c r="J169" s="127"/>
      <c r="M169" s="36"/>
    </row>
    <row r="170" spans="1:13" ht="14.1" customHeight="1" thickBot="1">
      <c r="A170" s="2"/>
      <c r="B170" s="32"/>
      <c r="C170" s="29"/>
      <c r="D170" s="54"/>
      <c r="E170" s="76">
        <v>1300</v>
      </c>
      <c r="F170" s="143" t="s">
        <v>70</v>
      </c>
      <c r="G170" s="27">
        <f>SUM(G160:G169)</f>
        <v>0</v>
      </c>
      <c r="H170" s="34">
        <f>SUM(H160:H169)</f>
        <v>0</v>
      </c>
      <c r="I170" s="27">
        <f>SUM(I160:I169)</f>
        <v>0</v>
      </c>
      <c r="J170" s="34">
        <f>SUM(J160:J169)</f>
        <v>0</v>
      </c>
      <c r="M170" s="36"/>
    </row>
    <row r="171" spans="1:13" ht="13.5" customHeight="1">
      <c r="A171" s="2"/>
      <c r="B171" s="32"/>
      <c r="C171" s="29"/>
      <c r="D171" s="29"/>
      <c r="E171" s="29"/>
      <c r="F171" s="29"/>
      <c r="G171" s="24"/>
      <c r="H171" s="58"/>
      <c r="I171" s="20"/>
      <c r="J171" s="100"/>
      <c r="M171" s="36"/>
    </row>
    <row r="172" spans="1:13" ht="12.95" customHeight="1">
      <c r="A172" s="49">
        <v>1400</v>
      </c>
      <c r="B172" s="158" t="s">
        <v>36</v>
      </c>
      <c r="C172" s="179" t="s">
        <v>52</v>
      </c>
      <c r="D172" s="179" t="s">
        <v>53</v>
      </c>
      <c r="E172" s="179" t="s">
        <v>54</v>
      </c>
      <c r="F172" s="179" t="s">
        <v>55</v>
      </c>
      <c r="G172" s="180" t="s">
        <v>56</v>
      </c>
      <c r="H172" s="179" t="s">
        <v>57</v>
      </c>
      <c r="I172" s="181" t="s">
        <v>45</v>
      </c>
      <c r="J172" s="182" t="s">
        <v>58</v>
      </c>
      <c r="M172" s="36"/>
    </row>
    <row r="173" spans="1:13" ht="12.95" customHeight="1">
      <c r="A173" s="2"/>
      <c r="B173" s="195"/>
      <c r="C173" s="179" t="s">
        <v>59</v>
      </c>
      <c r="D173" s="131" t="s">
        <v>60</v>
      </c>
      <c r="E173" s="179" t="s">
        <v>54</v>
      </c>
      <c r="F173" s="131" t="s">
        <v>61</v>
      </c>
      <c r="G173" s="180" t="s">
        <v>15</v>
      </c>
      <c r="H173" s="179" t="s">
        <v>16</v>
      </c>
      <c r="I173" s="181" t="s">
        <v>17</v>
      </c>
      <c r="J173" s="182" t="s">
        <v>62</v>
      </c>
      <c r="M173" s="36"/>
    </row>
    <row r="174" spans="1:13" ht="12.95" customHeight="1">
      <c r="A174" s="5">
        <v>1401</v>
      </c>
      <c r="B174" s="78" t="s">
        <v>124</v>
      </c>
      <c r="C174" s="138"/>
      <c r="D174" s="139"/>
      <c r="E174" s="138"/>
      <c r="F174" s="140"/>
      <c r="G174" s="185">
        <f>(C174*E174*F174)-H174</f>
        <v>0</v>
      </c>
      <c r="H174" s="186"/>
      <c r="I174" s="185">
        <f>SUM(E174*F174)*C174</f>
        <v>0</v>
      </c>
      <c r="J174" s="127"/>
      <c r="M174" s="36"/>
    </row>
    <row r="175" spans="1:13" ht="12.95" customHeight="1">
      <c r="A175" s="5">
        <v>1402</v>
      </c>
      <c r="B175" s="126" t="s">
        <v>125</v>
      </c>
      <c r="C175" s="138"/>
      <c r="D175" s="139"/>
      <c r="E175" s="138"/>
      <c r="F175" s="140"/>
      <c r="G175" s="185">
        <f t="shared" ref="G175:G176" si="41">(C175*E175*F175)-H175</f>
        <v>0</v>
      </c>
      <c r="H175" s="127"/>
      <c r="I175" s="185">
        <f t="shared" ref="I175:I176" si="42">SUM(E175*F175)*C175</f>
        <v>0</v>
      </c>
      <c r="J175" s="127"/>
      <c r="M175" s="36"/>
    </row>
    <row r="176" spans="1:13" ht="12.95" customHeight="1" thickBot="1">
      <c r="A176" s="5">
        <v>1403</v>
      </c>
      <c r="B176" s="196" t="s">
        <v>173</v>
      </c>
      <c r="C176" s="138"/>
      <c r="D176" s="139"/>
      <c r="E176" s="138"/>
      <c r="F176" s="140"/>
      <c r="G176" s="185">
        <f t="shared" si="41"/>
        <v>0</v>
      </c>
      <c r="H176" s="186"/>
      <c r="I176" s="185">
        <f t="shared" si="42"/>
        <v>0</v>
      </c>
      <c r="J176" s="127"/>
      <c r="M176" s="36"/>
    </row>
    <row r="177" spans="1:13" ht="14.1" customHeight="1" thickBot="1">
      <c r="A177" s="2"/>
      <c r="B177" s="32"/>
      <c r="C177" s="29"/>
      <c r="D177" s="54"/>
      <c r="E177" s="76">
        <v>1400</v>
      </c>
      <c r="F177" s="143" t="s">
        <v>70</v>
      </c>
      <c r="G177" s="27">
        <f>SUM(G174:G176)</f>
        <v>0</v>
      </c>
      <c r="H177" s="77">
        <f>SUM(H174:H176)</f>
        <v>0</v>
      </c>
      <c r="I177" s="38">
        <f>SUM(I174:I176)</f>
        <v>0</v>
      </c>
      <c r="J177" s="144">
        <f>SUM(J174:J176)</f>
        <v>0</v>
      </c>
      <c r="M177" s="36"/>
    </row>
    <row r="178" spans="1:13" ht="13.5" customHeight="1">
      <c r="A178" s="2"/>
      <c r="B178" s="32"/>
      <c r="C178" s="29"/>
      <c r="D178" s="29"/>
      <c r="E178" s="29"/>
      <c r="F178" s="29"/>
      <c r="G178" s="24"/>
      <c r="H178" s="58"/>
      <c r="I178" s="20"/>
      <c r="J178" s="100"/>
      <c r="M178" s="36"/>
    </row>
    <row r="179" spans="1:13" ht="12.95" customHeight="1">
      <c r="A179" s="49">
        <v>1500</v>
      </c>
      <c r="B179" s="190" t="s">
        <v>37</v>
      </c>
      <c r="C179" s="179" t="s">
        <v>52</v>
      </c>
      <c r="D179" s="179" t="s">
        <v>53</v>
      </c>
      <c r="E179" s="179" t="s">
        <v>54</v>
      </c>
      <c r="F179" s="179" t="s">
        <v>55</v>
      </c>
      <c r="G179" s="180" t="s">
        <v>56</v>
      </c>
      <c r="H179" s="179" t="s">
        <v>57</v>
      </c>
      <c r="I179" s="181" t="s">
        <v>45</v>
      </c>
      <c r="J179" s="182" t="s">
        <v>58</v>
      </c>
      <c r="M179" s="36"/>
    </row>
    <row r="180" spans="1:13" ht="12.95" customHeight="1">
      <c r="A180" s="2"/>
      <c r="B180" s="183"/>
      <c r="C180" s="179" t="s">
        <v>59</v>
      </c>
      <c r="D180" s="131" t="s">
        <v>60</v>
      </c>
      <c r="E180" s="179" t="s">
        <v>54</v>
      </c>
      <c r="F180" s="131" t="s">
        <v>61</v>
      </c>
      <c r="G180" s="180" t="s">
        <v>15</v>
      </c>
      <c r="H180" s="131" t="s">
        <v>16</v>
      </c>
      <c r="I180" s="181" t="s">
        <v>17</v>
      </c>
      <c r="J180" s="182" t="s">
        <v>62</v>
      </c>
      <c r="M180" s="36"/>
    </row>
    <row r="181" spans="1:13" ht="12.95" customHeight="1">
      <c r="A181" s="84">
        <v>1501</v>
      </c>
      <c r="B181" s="85" t="s">
        <v>126</v>
      </c>
      <c r="C181" s="82"/>
      <c r="D181" s="197"/>
      <c r="E181" s="127"/>
      <c r="F181" s="127"/>
      <c r="G181" s="129">
        <f>(C181*E181*F181)-H181</f>
        <v>0</v>
      </c>
      <c r="H181" s="145"/>
      <c r="I181" s="130">
        <f>SUM(E181*F181)*C181</f>
        <v>0</v>
      </c>
      <c r="J181" s="127"/>
      <c r="M181" s="36"/>
    </row>
    <row r="182" spans="1:13" ht="12.95" customHeight="1">
      <c r="A182" s="86" t="s">
        <v>127</v>
      </c>
      <c r="B182" s="89" t="s">
        <v>128</v>
      </c>
      <c r="C182" s="82"/>
      <c r="D182" s="197"/>
      <c r="E182" s="127"/>
      <c r="F182" s="127"/>
      <c r="G182" s="129">
        <f t="shared" ref="G182:G185" si="43">(C182*E182*F182)-H182</f>
        <v>0</v>
      </c>
      <c r="H182" s="145"/>
      <c r="I182" s="130">
        <f t="shared" ref="I182:I185" si="44">SUM(E182*F182)*C182</f>
        <v>0</v>
      </c>
      <c r="J182" s="127"/>
      <c r="M182" s="36"/>
    </row>
    <row r="183" spans="1:13" ht="12.95" customHeight="1">
      <c r="A183" s="84">
        <v>1503</v>
      </c>
      <c r="B183" s="126" t="s">
        <v>129</v>
      </c>
      <c r="C183" s="82"/>
      <c r="D183" s="197"/>
      <c r="E183" s="127"/>
      <c r="F183" s="127"/>
      <c r="G183" s="129">
        <f t="shared" si="43"/>
        <v>0</v>
      </c>
      <c r="H183" s="145"/>
      <c r="I183" s="130">
        <f t="shared" si="44"/>
        <v>0</v>
      </c>
      <c r="J183" s="127"/>
      <c r="M183" s="36"/>
    </row>
    <row r="184" spans="1:13" ht="12.95" customHeight="1">
      <c r="A184" s="86" t="s">
        <v>130</v>
      </c>
      <c r="B184" s="126" t="s">
        <v>131</v>
      </c>
      <c r="C184" s="82"/>
      <c r="D184" s="197"/>
      <c r="E184" s="127"/>
      <c r="F184" s="127"/>
      <c r="G184" s="129">
        <f t="shared" ref="G184" si="45">(C184*E184*F184)-H184</f>
        <v>0</v>
      </c>
      <c r="H184" s="145"/>
      <c r="I184" s="130">
        <f t="shared" ref="I184" si="46">SUM(E184*F184)*C184</f>
        <v>0</v>
      </c>
      <c r="J184" s="127"/>
      <c r="M184" s="36"/>
    </row>
    <row r="185" spans="1:13" ht="12.95" customHeight="1" thickBot="1">
      <c r="A185" s="84">
        <v>1505</v>
      </c>
      <c r="B185" s="126" t="s">
        <v>132</v>
      </c>
      <c r="C185" s="82"/>
      <c r="D185" s="197"/>
      <c r="E185" s="127"/>
      <c r="F185" s="127"/>
      <c r="G185" s="129">
        <f t="shared" si="43"/>
        <v>0</v>
      </c>
      <c r="H185" s="145"/>
      <c r="I185" s="130">
        <f t="shared" si="44"/>
        <v>0</v>
      </c>
      <c r="J185" s="127"/>
      <c r="M185" s="36"/>
    </row>
    <row r="186" spans="1:13" ht="14.1" customHeight="1" thickBot="1">
      <c r="A186" s="2"/>
      <c r="B186" s="32"/>
      <c r="C186" s="29"/>
      <c r="D186" s="54"/>
      <c r="E186" s="76">
        <v>1500</v>
      </c>
      <c r="F186" s="143" t="s">
        <v>70</v>
      </c>
      <c r="G186" s="27">
        <f>SUM(G181:G185)</f>
        <v>0</v>
      </c>
      <c r="H186" s="34">
        <f ca="1">SUM(H181:H220)</f>
        <v>0</v>
      </c>
      <c r="I186" s="27">
        <f>SUM(I181:I185)</f>
        <v>0</v>
      </c>
      <c r="J186" s="34">
        <f ca="1">SUM(J181:J220)</f>
        <v>0</v>
      </c>
      <c r="M186" s="36"/>
    </row>
    <row r="187" spans="1:13" ht="13.5" customHeight="1">
      <c r="A187" s="2"/>
      <c r="B187" s="32"/>
      <c r="C187" s="29"/>
      <c r="D187" s="29"/>
      <c r="E187" s="29"/>
      <c r="F187" s="29"/>
      <c r="G187" s="122"/>
      <c r="H187" s="90"/>
      <c r="I187" s="20"/>
      <c r="J187" s="100"/>
      <c r="M187" s="36"/>
    </row>
    <row r="188" spans="1:13" ht="12.95" customHeight="1">
      <c r="A188" s="49">
        <v>1600</v>
      </c>
      <c r="B188" s="120" t="s">
        <v>38</v>
      </c>
      <c r="C188" s="123" t="s">
        <v>52</v>
      </c>
      <c r="D188" s="123" t="s">
        <v>53</v>
      </c>
      <c r="E188" s="123" t="s">
        <v>54</v>
      </c>
      <c r="F188" s="123" t="s">
        <v>55</v>
      </c>
      <c r="G188" s="124" t="s">
        <v>56</v>
      </c>
      <c r="H188" s="123" t="s">
        <v>57</v>
      </c>
      <c r="I188" s="124" t="s">
        <v>45</v>
      </c>
      <c r="J188" s="125" t="s">
        <v>58</v>
      </c>
      <c r="M188" s="36"/>
    </row>
    <row r="189" spans="1:13" ht="12.95" customHeight="1">
      <c r="A189" s="2"/>
      <c r="B189" s="121"/>
      <c r="C189" s="123" t="s">
        <v>59</v>
      </c>
      <c r="D189" s="123" t="s">
        <v>60</v>
      </c>
      <c r="E189" s="123" t="s">
        <v>54</v>
      </c>
      <c r="F189" s="123" t="s">
        <v>61</v>
      </c>
      <c r="G189" s="124" t="s">
        <v>15</v>
      </c>
      <c r="H189" s="123" t="s">
        <v>16</v>
      </c>
      <c r="I189" s="124" t="s">
        <v>17</v>
      </c>
      <c r="J189" s="125" t="s">
        <v>62</v>
      </c>
      <c r="M189" s="36"/>
    </row>
    <row r="190" spans="1:13" ht="12.95" customHeight="1">
      <c r="A190" s="80">
        <v>1601</v>
      </c>
      <c r="B190" s="75" t="s">
        <v>133</v>
      </c>
      <c r="C190" s="75"/>
      <c r="D190" s="75"/>
      <c r="E190" s="75"/>
      <c r="F190" s="146"/>
      <c r="G190" s="129">
        <f>(C190*E190*F190)-H190</f>
        <v>0</v>
      </c>
      <c r="H190" s="145"/>
      <c r="I190" s="130">
        <f>SUM(E190*F190)*C190</f>
        <v>0</v>
      </c>
      <c r="J190" s="147"/>
      <c r="M190" s="36"/>
    </row>
    <row r="191" spans="1:13" ht="12.95" customHeight="1">
      <c r="A191" s="80">
        <v>1602</v>
      </c>
      <c r="B191" s="126" t="s">
        <v>134</v>
      </c>
      <c r="C191" s="126"/>
      <c r="D191" s="126"/>
      <c r="E191" s="126"/>
      <c r="F191" s="198"/>
      <c r="G191" s="129">
        <f t="shared" ref="G191:G193" si="47">(C191*E191*F191)-H191</f>
        <v>0</v>
      </c>
      <c r="H191" s="145"/>
      <c r="I191" s="130">
        <f t="shared" ref="I191:I193" si="48">SUM(E191*F191)*C191</f>
        <v>0</v>
      </c>
      <c r="J191" s="199"/>
      <c r="M191" s="36"/>
    </row>
    <row r="192" spans="1:13" ht="13.5" customHeight="1">
      <c r="A192" s="80">
        <v>1603</v>
      </c>
      <c r="B192" s="126" t="s">
        <v>174</v>
      </c>
      <c r="C192" s="126"/>
      <c r="D192" s="126"/>
      <c r="E192" s="126"/>
      <c r="F192" s="198"/>
      <c r="G192" s="129">
        <f>(C192*E192*F192)-H192</f>
        <v>0</v>
      </c>
      <c r="H192" s="145"/>
      <c r="I192" s="130">
        <f>SUM(E192*F192)*C192</f>
        <v>0</v>
      </c>
      <c r="J192" s="199"/>
      <c r="M192" s="36"/>
    </row>
    <row r="193" spans="1:13" ht="12.95" customHeight="1" thickBot="1">
      <c r="A193" s="80">
        <v>1604</v>
      </c>
      <c r="B193" s="88" t="s">
        <v>135</v>
      </c>
      <c r="C193" s="82"/>
      <c r="D193" s="200"/>
      <c r="E193" s="127"/>
      <c r="F193" s="127"/>
      <c r="G193" s="129">
        <f t="shared" si="47"/>
        <v>0</v>
      </c>
      <c r="H193" s="145"/>
      <c r="I193" s="130">
        <f t="shared" si="48"/>
        <v>0</v>
      </c>
      <c r="J193" s="127"/>
      <c r="M193" s="36"/>
    </row>
    <row r="194" spans="1:13" ht="14.1" customHeight="1" thickBot="1">
      <c r="A194" s="2"/>
      <c r="B194" s="32"/>
      <c r="C194" s="29"/>
      <c r="D194" s="54"/>
      <c r="E194" s="76">
        <v>1600</v>
      </c>
      <c r="F194" s="143" t="s">
        <v>70</v>
      </c>
      <c r="G194" s="27">
        <f>SUM(G190:G193)</f>
        <v>0</v>
      </c>
      <c r="H194" s="34">
        <f>SUM(H190:H193)</f>
        <v>0</v>
      </c>
      <c r="I194" s="27">
        <f>SUM(I188:I193)</f>
        <v>0</v>
      </c>
      <c r="J194" s="148">
        <f>SUM(J190:J193)</f>
        <v>0</v>
      </c>
      <c r="M194" s="36"/>
    </row>
    <row r="195" spans="1:13" ht="13.5" customHeight="1">
      <c r="A195" s="2"/>
      <c r="B195" s="32"/>
      <c r="C195" s="29"/>
      <c r="D195" s="29"/>
      <c r="E195" s="29"/>
      <c r="F195" s="29"/>
      <c r="G195" s="20"/>
      <c r="H195" s="29"/>
      <c r="I195" s="20"/>
      <c r="J195" s="100"/>
      <c r="M195" s="36"/>
    </row>
    <row r="196" spans="1:13" ht="12.95" customHeight="1">
      <c r="A196" s="49">
        <v>1700</v>
      </c>
      <c r="B196" s="120" t="s">
        <v>39</v>
      </c>
      <c r="C196" s="123" t="s">
        <v>52</v>
      </c>
      <c r="D196" s="123" t="s">
        <v>53</v>
      </c>
      <c r="E196" s="123" t="s">
        <v>54</v>
      </c>
      <c r="F196" s="123" t="s">
        <v>55</v>
      </c>
      <c r="G196" s="124" t="s">
        <v>56</v>
      </c>
      <c r="H196" s="123" t="s">
        <v>57</v>
      </c>
      <c r="I196" s="124" t="s">
        <v>45</v>
      </c>
      <c r="J196" s="125" t="s">
        <v>58</v>
      </c>
      <c r="M196" s="36"/>
    </row>
    <row r="197" spans="1:13" ht="12.95" customHeight="1">
      <c r="A197" s="2"/>
      <c r="B197" s="121"/>
      <c r="C197" s="123" t="s">
        <v>59</v>
      </c>
      <c r="D197" s="123" t="s">
        <v>60</v>
      </c>
      <c r="E197" s="123" t="s">
        <v>54</v>
      </c>
      <c r="F197" s="123" t="s">
        <v>61</v>
      </c>
      <c r="G197" s="124" t="s">
        <v>15</v>
      </c>
      <c r="H197" s="123" t="s">
        <v>16</v>
      </c>
      <c r="I197" s="124" t="s">
        <v>17</v>
      </c>
      <c r="J197" s="125" t="s">
        <v>62</v>
      </c>
      <c r="M197" s="36"/>
    </row>
    <row r="198" spans="1:13" ht="12.95" customHeight="1">
      <c r="A198" s="80">
        <v>1701</v>
      </c>
      <c r="B198" s="75" t="s">
        <v>136</v>
      </c>
      <c r="C198" s="75"/>
      <c r="D198" s="75"/>
      <c r="E198" s="75"/>
      <c r="F198" s="146"/>
      <c r="G198" s="149">
        <f>(C198*E198*F198)-H198</f>
        <v>0</v>
      </c>
      <c r="H198" s="146"/>
      <c r="I198" s="149">
        <f t="shared" ref="I198:I200" si="49">SUM(E198*F198)*C198</f>
        <v>0</v>
      </c>
      <c r="J198" s="147"/>
      <c r="M198" s="36"/>
    </row>
    <row r="199" spans="1:13" ht="12.95" customHeight="1">
      <c r="A199" s="80">
        <v>1702</v>
      </c>
      <c r="B199" s="75" t="s">
        <v>137</v>
      </c>
      <c r="C199" s="126"/>
      <c r="D199" s="126"/>
      <c r="E199" s="126"/>
      <c r="F199" s="198"/>
      <c r="G199" s="201">
        <f t="shared" ref="G199:G200" si="50">(C199*E199*F199)-H199</f>
        <v>0</v>
      </c>
      <c r="H199" s="198"/>
      <c r="I199" s="201">
        <f t="shared" si="49"/>
        <v>0</v>
      </c>
      <c r="J199" s="199"/>
      <c r="M199" s="36"/>
    </row>
    <row r="200" spans="1:13" ht="12.95" customHeight="1">
      <c r="A200" s="80">
        <v>1703</v>
      </c>
      <c r="B200" s="126" t="s">
        <v>139</v>
      </c>
      <c r="C200" s="126"/>
      <c r="D200" s="126"/>
      <c r="E200" s="126"/>
      <c r="F200" s="198"/>
      <c r="G200" s="130">
        <f t="shared" si="50"/>
        <v>0</v>
      </c>
      <c r="H200" s="198"/>
      <c r="I200" s="201">
        <f t="shared" si="49"/>
        <v>0</v>
      </c>
      <c r="J200" s="199"/>
      <c r="M200" s="36"/>
    </row>
    <row r="201" spans="1:13" ht="14.1" customHeight="1" thickBot="1">
      <c r="A201" s="2"/>
      <c r="B201" s="202"/>
      <c r="C201" s="203"/>
      <c r="D201" s="54"/>
      <c r="E201" s="217">
        <v>1700</v>
      </c>
      <c r="F201" s="218" t="s">
        <v>70</v>
      </c>
      <c r="G201" s="219">
        <f>SUM(G198:G200)</f>
        <v>0</v>
      </c>
      <c r="H201" s="220">
        <f>SUM(H198:H200)</f>
        <v>0</v>
      </c>
      <c r="I201" s="219">
        <f>SUM(I198:I200)</f>
        <v>0</v>
      </c>
      <c r="J201" s="220">
        <f>SUM(J198:J200)</f>
        <v>0</v>
      </c>
      <c r="M201" s="36"/>
    </row>
    <row r="202" spans="1:13" ht="13.5" customHeight="1">
      <c r="A202" s="2"/>
      <c r="B202" s="32"/>
      <c r="C202" s="29"/>
      <c r="D202" s="29"/>
      <c r="E202" s="29"/>
      <c r="F202" s="29"/>
      <c r="G202" s="24"/>
      <c r="H202" s="58"/>
      <c r="I202" s="20"/>
      <c r="J202" s="100"/>
      <c r="M202" s="36"/>
    </row>
    <row r="203" spans="1:13" ht="12.95" customHeight="1">
      <c r="A203" s="49">
        <v>1800</v>
      </c>
      <c r="B203" s="190" t="s">
        <v>40</v>
      </c>
      <c r="C203" s="179" t="s">
        <v>52</v>
      </c>
      <c r="D203" s="179" t="s">
        <v>53</v>
      </c>
      <c r="E203" s="179" t="s">
        <v>54</v>
      </c>
      <c r="F203" s="179" t="s">
        <v>55</v>
      </c>
      <c r="G203" s="180" t="s">
        <v>56</v>
      </c>
      <c r="H203" s="179" t="s">
        <v>57</v>
      </c>
      <c r="I203" s="181" t="s">
        <v>45</v>
      </c>
      <c r="J203" s="182" t="s">
        <v>58</v>
      </c>
      <c r="M203" s="36"/>
    </row>
    <row r="204" spans="1:13" ht="12.95" customHeight="1">
      <c r="A204" s="2"/>
      <c r="B204" s="183"/>
      <c r="C204" s="179" t="s">
        <v>59</v>
      </c>
      <c r="D204" s="131" t="s">
        <v>60</v>
      </c>
      <c r="E204" s="179" t="s">
        <v>54</v>
      </c>
      <c r="F204" s="131" t="s">
        <v>61</v>
      </c>
      <c r="G204" s="180" t="s">
        <v>15</v>
      </c>
      <c r="H204" s="179" t="s">
        <v>16</v>
      </c>
      <c r="I204" s="181" t="s">
        <v>17</v>
      </c>
      <c r="J204" s="182" t="s">
        <v>62</v>
      </c>
      <c r="M204" s="36"/>
    </row>
    <row r="205" spans="1:13" ht="12.75" customHeight="1">
      <c r="A205" s="5">
        <v>1801</v>
      </c>
      <c r="B205" s="75" t="s">
        <v>175</v>
      </c>
      <c r="C205" s="127"/>
      <c r="D205" s="128"/>
      <c r="E205" s="127"/>
      <c r="F205" s="127"/>
      <c r="G205" s="185">
        <f>(C205*E205*F205)-H205</f>
        <v>0</v>
      </c>
      <c r="H205" s="186"/>
      <c r="I205" s="185">
        <f>SUM(E205*F205)*C205</f>
        <v>0</v>
      </c>
      <c r="J205" s="127"/>
      <c r="M205" s="36"/>
    </row>
    <row r="206" spans="1:13" ht="12.95" customHeight="1">
      <c r="A206" s="5">
        <v>1802</v>
      </c>
      <c r="B206" s="126" t="s">
        <v>176</v>
      </c>
      <c r="C206" s="127"/>
      <c r="D206" s="128"/>
      <c r="E206" s="127"/>
      <c r="F206" s="127"/>
      <c r="G206" s="185">
        <f t="shared" ref="G206:G207" si="51">(C206*E206*F206)-H206</f>
        <v>0</v>
      </c>
      <c r="H206" s="186"/>
      <c r="I206" s="185">
        <f t="shared" ref="I206:I207" si="52">SUM(E206*F206)*C206</f>
        <v>0</v>
      </c>
      <c r="J206" s="127"/>
      <c r="M206" s="36"/>
    </row>
    <row r="207" spans="1:13" ht="12.95" customHeight="1" thickBot="1">
      <c r="A207" s="5">
        <v>1803</v>
      </c>
      <c r="B207" s="204" t="s">
        <v>138</v>
      </c>
      <c r="C207" s="127"/>
      <c r="D207" s="128"/>
      <c r="E207" s="127"/>
      <c r="F207" s="127"/>
      <c r="G207" s="185">
        <f t="shared" si="51"/>
        <v>0</v>
      </c>
      <c r="H207" s="186"/>
      <c r="I207" s="185">
        <f t="shared" si="52"/>
        <v>0</v>
      </c>
      <c r="J207" s="127"/>
      <c r="M207" s="36"/>
    </row>
    <row r="208" spans="1:13" ht="14.1" customHeight="1" thickBot="1">
      <c r="A208" s="2"/>
      <c r="B208" s="32"/>
      <c r="C208" s="29"/>
      <c r="D208" s="54"/>
      <c r="E208" s="76">
        <v>1800</v>
      </c>
      <c r="F208" s="143" t="s">
        <v>70</v>
      </c>
      <c r="G208" s="27">
        <f>SUM(G205:G207)</f>
        <v>0</v>
      </c>
      <c r="H208" s="34">
        <f>SUM(H205:H207)</f>
        <v>0</v>
      </c>
      <c r="I208" s="27">
        <f>SUM(I205:I207)</f>
        <v>0</v>
      </c>
      <c r="J208" s="27">
        <f>SUM(J205:J207)</f>
        <v>0</v>
      </c>
      <c r="M208" s="36"/>
    </row>
    <row r="209" spans="1:13" ht="13.5" customHeight="1">
      <c r="A209" s="2"/>
      <c r="B209" s="32"/>
      <c r="C209" s="29"/>
      <c r="D209" s="29"/>
      <c r="E209" s="29"/>
      <c r="F209" s="29"/>
      <c r="G209" s="24"/>
      <c r="H209" s="58"/>
      <c r="I209" s="20"/>
      <c r="J209" s="100"/>
      <c r="M209" s="36"/>
    </row>
    <row r="210" spans="1:13" ht="12.95" customHeight="1">
      <c r="A210" s="49">
        <v>1900</v>
      </c>
      <c r="B210" s="158" t="s">
        <v>41</v>
      </c>
      <c r="C210" s="179" t="s">
        <v>52</v>
      </c>
      <c r="D210" s="179" t="s">
        <v>53</v>
      </c>
      <c r="E210" s="179" t="s">
        <v>54</v>
      </c>
      <c r="F210" s="179" t="s">
        <v>55</v>
      </c>
      <c r="G210" s="180" t="s">
        <v>56</v>
      </c>
      <c r="H210" s="179" t="s">
        <v>57</v>
      </c>
      <c r="I210" s="181" t="s">
        <v>45</v>
      </c>
      <c r="J210" s="182" t="s">
        <v>58</v>
      </c>
      <c r="M210" s="36"/>
    </row>
    <row r="211" spans="1:13" ht="12.95" customHeight="1">
      <c r="A211" s="2"/>
      <c r="B211" s="183"/>
      <c r="C211" s="179" t="s">
        <v>59</v>
      </c>
      <c r="D211" s="131" t="s">
        <v>60</v>
      </c>
      <c r="E211" s="179" t="s">
        <v>54</v>
      </c>
      <c r="F211" s="131" t="s">
        <v>61</v>
      </c>
      <c r="G211" s="180" t="s">
        <v>15</v>
      </c>
      <c r="H211" s="179" t="s">
        <v>16</v>
      </c>
      <c r="I211" s="181" t="s">
        <v>17</v>
      </c>
      <c r="J211" s="182" t="s">
        <v>62</v>
      </c>
      <c r="M211" s="36"/>
    </row>
    <row r="212" spans="1:13" ht="12.95" customHeight="1">
      <c r="A212" s="84">
        <v>1901</v>
      </c>
      <c r="B212" s="231" t="s">
        <v>183</v>
      </c>
      <c r="C212" s="82"/>
      <c r="D212" s="197"/>
      <c r="E212" s="127"/>
      <c r="F212" s="127"/>
      <c r="G212" s="185">
        <f>(C212*E212*F212)-H212</f>
        <v>0</v>
      </c>
      <c r="H212" s="186"/>
      <c r="I212" s="185">
        <f>SUM(E212*F212)*C212</f>
        <v>0</v>
      </c>
      <c r="J212" s="127"/>
      <c r="M212" s="36"/>
    </row>
    <row r="213" spans="1:13" ht="12.95" customHeight="1">
      <c r="A213" s="84">
        <v>1902</v>
      </c>
      <c r="B213" s="231" t="s">
        <v>140</v>
      </c>
      <c r="C213" s="82"/>
      <c r="D213" s="197"/>
      <c r="E213" s="127"/>
      <c r="F213" s="127"/>
      <c r="G213" s="185">
        <f t="shared" ref="G213:G220" si="53">(C213*E213*F213)-H213</f>
        <v>0</v>
      </c>
      <c r="H213" s="186"/>
      <c r="I213" s="185">
        <f t="shared" ref="I213:I220" si="54">SUM(E213*F213)*C213</f>
        <v>0</v>
      </c>
      <c r="J213" s="127"/>
      <c r="M213" s="36"/>
    </row>
    <row r="214" spans="1:13" ht="12.95" customHeight="1">
      <c r="A214" s="84">
        <v>1903</v>
      </c>
      <c r="B214" s="232" t="s">
        <v>141</v>
      </c>
      <c r="C214" s="87"/>
      <c r="D214" s="128"/>
      <c r="E214" s="127"/>
      <c r="F214" s="127"/>
      <c r="G214" s="185">
        <f t="shared" si="53"/>
        <v>0</v>
      </c>
      <c r="H214" s="186"/>
      <c r="I214" s="185">
        <f t="shared" si="54"/>
        <v>0</v>
      </c>
      <c r="J214" s="127"/>
      <c r="M214" s="36"/>
    </row>
    <row r="215" spans="1:13" ht="12.95" customHeight="1">
      <c r="A215" s="84">
        <v>1904</v>
      </c>
      <c r="B215" s="221" t="s">
        <v>182</v>
      </c>
      <c r="C215" s="127"/>
      <c r="D215" s="128"/>
      <c r="E215" s="127"/>
      <c r="F215" s="127"/>
      <c r="G215" s="185">
        <f t="shared" si="53"/>
        <v>0</v>
      </c>
      <c r="H215" s="186"/>
      <c r="I215" s="185">
        <f t="shared" si="54"/>
        <v>0</v>
      </c>
      <c r="J215" s="127"/>
      <c r="M215" s="36"/>
    </row>
    <row r="216" spans="1:13" ht="12.95" customHeight="1">
      <c r="A216" s="84">
        <v>1905</v>
      </c>
      <c r="B216" s="221" t="s">
        <v>142</v>
      </c>
      <c r="C216" s="127"/>
      <c r="D216" s="128"/>
      <c r="E216" s="127"/>
      <c r="F216" s="127"/>
      <c r="G216" s="185">
        <f t="shared" si="53"/>
        <v>0</v>
      </c>
      <c r="H216" s="186"/>
      <c r="I216" s="185">
        <f t="shared" si="54"/>
        <v>0</v>
      </c>
      <c r="J216" s="127"/>
      <c r="M216" s="36"/>
    </row>
    <row r="217" spans="1:13" ht="12.95" customHeight="1">
      <c r="A217" s="84">
        <v>1906</v>
      </c>
      <c r="B217" s="221" t="s">
        <v>143</v>
      </c>
      <c r="C217" s="127"/>
      <c r="D217" s="128"/>
      <c r="E217" s="127"/>
      <c r="F217" s="127"/>
      <c r="G217" s="185">
        <f t="shared" si="53"/>
        <v>0</v>
      </c>
      <c r="H217" s="186"/>
      <c r="I217" s="185">
        <f t="shared" si="54"/>
        <v>0</v>
      </c>
      <c r="J217" s="127"/>
      <c r="M217" s="36"/>
    </row>
    <row r="218" spans="1:13" ht="12.95" customHeight="1">
      <c r="A218" s="84">
        <v>1907</v>
      </c>
      <c r="B218" s="126" t="s">
        <v>144</v>
      </c>
      <c r="C218" s="127"/>
      <c r="D218" s="128"/>
      <c r="E218" s="127"/>
      <c r="F218" s="127"/>
      <c r="G218" s="185">
        <f t="shared" si="53"/>
        <v>0</v>
      </c>
      <c r="H218" s="186"/>
      <c r="I218" s="185">
        <f t="shared" si="54"/>
        <v>0</v>
      </c>
      <c r="J218" s="127"/>
      <c r="M218" s="36"/>
    </row>
    <row r="219" spans="1:13" ht="12.95" customHeight="1">
      <c r="A219" s="84">
        <v>1908</v>
      </c>
      <c r="B219" s="205" t="s">
        <v>145</v>
      </c>
      <c r="C219" s="206"/>
      <c r="D219" s="128"/>
      <c r="E219" s="127"/>
      <c r="F219" s="127"/>
      <c r="G219" s="185">
        <f t="shared" si="53"/>
        <v>0</v>
      </c>
      <c r="H219" s="186"/>
      <c r="I219" s="185">
        <f t="shared" si="54"/>
        <v>0</v>
      </c>
      <c r="J219" s="127"/>
      <c r="M219" s="36"/>
    </row>
    <row r="220" spans="1:13" ht="12.95" customHeight="1" thickBot="1">
      <c r="A220" s="84">
        <v>1909</v>
      </c>
      <c r="B220" s="126" t="s">
        <v>146</v>
      </c>
      <c r="C220" s="127"/>
      <c r="D220" s="128"/>
      <c r="E220" s="127"/>
      <c r="F220" s="127"/>
      <c r="G220" s="185">
        <f t="shared" si="53"/>
        <v>0</v>
      </c>
      <c r="H220" s="186"/>
      <c r="I220" s="185">
        <f t="shared" si="54"/>
        <v>0</v>
      </c>
      <c r="J220" s="127"/>
      <c r="M220" s="36"/>
    </row>
    <row r="221" spans="1:13" ht="14.1" customHeight="1" thickBot="1">
      <c r="A221" s="2"/>
      <c r="B221" s="32"/>
      <c r="C221" s="29"/>
      <c r="D221" s="54"/>
      <c r="E221" s="76">
        <v>1900</v>
      </c>
      <c r="F221" s="143" t="s">
        <v>70</v>
      </c>
      <c r="G221" s="27">
        <f>SUM(G212:G220)</f>
        <v>0</v>
      </c>
      <c r="H221" s="34">
        <f>SUM(H212:H220)</f>
        <v>0</v>
      </c>
      <c r="I221" s="27">
        <f>SUM(I212:I220)</f>
        <v>0</v>
      </c>
      <c r="J221" s="27">
        <f>SUM(J194:J220)</f>
        <v>0</v>
      </c>
      <c r="M221" s="36"/>
    </row>
    <row r="222" spans="1:13" ht="13.5" customHeight="1">
      <c r="A222" s="2"/>
      <c r="B222" s="32"/>
      <c r="C222" s="29"/>
      <c r="D222" s="29"/>
      <c r="E222" s="29"/>
      <c r="F222" s="29"/>
      <c r="G222" s="28"/>
      <c r="H222" s="81"/>
      <c r="I222" s="20"/>
      <c r="J222" s="100"/>
      <c r="M222" s="36"/>
    </row>
    <row r="223" spans="1:13" ht="12.95" customHeight="1">
      <c r="A223" s="49">
        <v>2000</v>
      </c>
      <c r="B223" s="158" t="s">
        <v>42</v>
      </c>
      <c r="C223" s="179" t="s">
        <v>52</v>
      </c>
      <c r="D223" s="179" t="s">
        <v>53</v>
      </c>
      <c r="E223" s="179" t="s">
        <v>54</v>
      </c>
      <c r="F223" s="179" t="s">
        <v>55</v>
      </c>
      <c r="G223" s="180" t="s">
        <v>56</v>
      </c>
      <c r="H223" s="179" t="s">
        <v>57</v>
      </c>
      <c r="I223" s="181" t="s">
        <v>45</v>
      </c>
      <c r="J223" s="182" t="s">
        <v>58</v>
      </c>
      <c r="M223" s="36"/>
    </row>
    <row r="224" spans="1:13" ht="12.95" customHeight="1">
      <c r="A224" s="2"/>
      <c r="B224" s="183"/>
      <c r="C224" s="179" t="s">
        <v>59</v>
      </c>
      <c r="D224" s="131" t="s">
        <v>60</v>
      </c>
      <c r="E224" s="179" t="s">
        <v>54</v>
      </c>
      <c r="F224" s="131" t="s">
        <v>61</v>
      </c>
      <c r="G224" s="180" t="s">
        <v>15</v>
      </c>
      <c r="H224" s="179" t="s">
        <v>16</v>
      </c>
      <c r="I224" s="181" t="s">
        <v>17</v>
      </c>
      <c r="J224" s="182" t="s">
        <v>62</v>
      </c>
      <c r="M224" s="36"/>
    </row>
    <row r="225" spans="1:13" ht="12.95" customHeight="1">
      <c r="A225" s="5">
        <v>2001</v>
      </c>
      <c r="B225" s="126" t="s">
        <v>147</v>
      </c>
      <c r="C225" s="83"/>
      <c r="D225" s="207"/>
      <c r="E225" s="83"/>
      <c r="F225" s="199"/>
      <c r="G225" s="185">
        <f>(C225*E225*F225)-H225</f>
        <v>0</v>
      </c>
      <c r="H225" s="186"/>
      <c r="I225" s="185">
        <f>SUM(E225*F225)*C225</f>
        <v>0</v>
      </c>
      <c r="J225" s="127"/>
      <c r="M225" s="36"/>
    </row>
    <row r="226" spans="1:13" ht="12.95" customHeight="1">
      <c r="A226" s="5">
        <v>2002</v>
      </c>
      <c r="B226" s="126" t="s">
        <v>184</v>
      </c>
      <c r="C226" s="83"/>
      <c r="D226" s="207"/>
      <c r="E226" s="83"/>
      <c r="F226" s="199"/>
      <c r="G226" s="185">
        <f>(C226*E226*F226)-H226</f>
        <v>0</v>
      </c>
      <c r="H226" s="186"/>
      <c r="I226" s="185">
        <f>SUM(E226*F226)*C226</f>
        <v>0</v>
      </c>
      <c r="J226" s="127"/>
      <c r="M226" s="36"/>
    </row>
    <row r="227" spans="1:13" ht="12.95" customHeight="1">
      <c r="A227" s="5">
        <v>2003</v>
      </c>
      <c r="B227" s="126" t="s">
        <v>148</v>
      </c>
      <c r="C227" s="83"/>
      <c r="D227" s="207"/>
      <c r="E227" s="83"/>
      <c r="F227" s="199"/>
      <c r="G227" s="185">
        <f>(C227*E227*F227)-H227</f>
        <v>0</v>
      </c>
      <c r="H227" s="186"/>
      <c r="I227" s="185">
        <f>SUM(E227*F227)*C227</f>
        <v>0</v>
      </c>
      <c r="J227" s="127"/>
      <c r="M227" s="36"/>
    </row>
    <row r="228" spans="1:13" ht="12.95" customHeight="1">
      <c r="A228" s="5">
        <v>2004</v>
      </c>
      <c r="B228" s="126" t="s">
        <v>185</v>
      </c>
      <c r="C228" s="83"/>
      <c r="D228" s="207"/>
      <c r="E228" s="83"/>
      <c r="F228" s="199"/>
      <c r="G228" s="185">
        <f t="shared" ref="G228:G229" si="55">(C228*E228*F228)-H228</f>
        <v>0</v>
      </c>
      <c r="H228" s="186"/>
      <c r="I228" s="185">
        <f t="shared" ref="I228:I229" si="56">SUM(E228*F228)*C228</f>
        <v>0</v>
      </c>
      <c r="J228" s="127"/>
      <c r="M228" s="36"/>
    </row>
    <row r="229" spans="1:13" ht="12.95" customHeight="1" thickBot="1">
      <c r="A229" s="5">
        <v>2005</v>
      </c>
      <c r="B229" s="126" t="s">
        <v>186</v>
      </c>
      <c r="C229" s="83"/>
      <c r="D229" s="207"/>
      <c r="E229" s="83"/>
      <c r="F229" s="199"/>
      <c r="G229" s="185">
        <f t="shared" si="55"/>
        <v>0</v>
      </c>
      <c r="H229" s="186"/>
      <c r="I229" s="185">
        <f t="shared" si="56"/>
        <v>0</v>
      </c>
      <c r="J229" s="127"/>
      <c r="M229" s="36"/>
    </row>
    <row r="230" spans="1:13" ht="14.1" customHeight="1" thickBot="1">
      <c r="A230" s="2"/>
      <c r="B230" s="32"/>
      <c r="C230" s="29"/>
      <c r="D230" s="54"/>
      <c r="E230" s="76">
        <v>2000</v>
      </c>
      <c r="F230" s="143" t="s">
        <v>70</v>
      </c>
      <c r="G230" s="27">
        <f>SUM(G225:G229)</f>
        <v>0</v>
      </c>
      <c r="H230" s="34">
        <f>SUM(H225:H229)</f>
        <v>0</v>
      </c>
      <c r="I230" s="27">
        <f>SUM(I225:I229)</f>
        <v>0</v>
      </c>
      <c r="J230" s="27">
        <f>SUM(J225:J229)</f>
        <v>0</v>
      </c>
      <c r="M230" s="36"/>
    </row>
    <row r="231" spans="1:13" ht="13.5" customHeight="1">
      <c r="A231" s="2"/>
      <c r="B231" s="32"/>
      <c r="C231" s="29"/>
      <c r="D231" s="29"/>
      <c r="E231" s="29"/>
      <c r="F231" s="29"/>
      <c r="G231" s="28"/>
      <c r="H231" s="81"/>
      <c r="I231" s="20"/>
      <c r="J231" s="100"/>
      <c r="M231" s="36"/>
    </row>
    <row r="232" spans="1:13" ht="12.95" customHeight="1">
      <c r="A232" s="63">
        <v>2100</v>
      </c>
      <c r="B232" s="208" t="s">
        <v>43</v>
      </c>
      <c r="C232" s="179" t="s">
        <v>52</v>
      </c>
      <c r="D232" s="179" t="s">
        <v>53</v>
      </c>
      <c r="E232" s="179" t="s">
        <v>54</v>
      </c>
      <c r="F232" s="179" t="s">
        <v>55</v>
      </c>
      <c r="G232" s="180" t="s">
        <v>56</v>
      </c>
      <c r="H232" s="179" t="s">
        <v>57</v>
      </c>
      <c r="I232" s="181" t="s">
        <v>45</v>
      </c>
      <c r="J232" s="182" t="s">
        <v>58</v>
      </c>
      <c r="M232" s="36"/>
    </row>
    <row r="233" spans="1:13" ht="12.95" customHeight="1">
      <c r="A233" s="2"/>
      <c r="B233" s="195"/>
      <c r="C233" s="179" t="s">
        <v>59</v>
      </c>
      <c r="D233" s="131" t="s">
        <v>60</v>
      </c>
      <c r="E233" s="179" t="s">
        <v>54</v>
      </c>
      <c r="F233" s="131" t="s">
        <v>61</v>
      </c>
      <c r="G233" s="180" t="s">
        <v>15</v>
      </c>
      <c r="H233" s="179" t="s">
        <v>16</v>
      </c>
      <c r="I233" s="181" t="s">
        <v>17</v>
      </c>
      <c r="J233" s="182" t="s">
        <v>62</v>
      </c>
      <c r="M233" s="36"/>
    </row>
    <row r="234" spans="1:13" ht="12.95" customHeight="1">
      <c r="A234" s="5">
        <v>2101</v>
      </c>
      <c r="B234" s="50" t="s">
        <v>149</v>
      </c>
      <c r="C234" s="51"/>
      <c r="D234" s="52"/>
      <c r="E234" s="51"/>
      <c r="F234" s="51"/>
      <c r="G234" s="185">
        <f>(C234*E234*F234)-H234</f>
        <v>0</v>
      </c>
      <c r="H234" s="53"/>
      <c r="I234" s="185">
        <f>SUM(E234*F234)*C234</f>
        <v>0</v>
      </c>
      <c r="J234" s="127"/>
      <c r="K234" s="45"/>
      <c r="M234" s="36"/>
    </row>
    <row r="235" spans="1:13" ht="12.95" customHeight="1">
      <c r="A235" s="5">
        <v>2102</v>
      </c>
      <c r="B235" s="126" t="s">
        <v>150</v>
      </c>
      <c r="C235" s="51"/>
      <c r="D235" s="52"/>
      <c r="E235" s="51"/>
      <c r="F235" s="51"/>
      <c r="G235" s="185">
        <f t="shared" ref="G235:G248" si="57">(C235*E235*F235)-H235</f>
        <v>0</v>
      </c>
      <c r="H235" s="53"/>
      <c r="I235" s="185">
        <f t="shared" ref="I235:I248" si="58">SUM(E235*F235)*C235</f>
        <v>0</v>
      </c>
      <c r="J235" s="127"/>
      <c r="M235" s="36"/>
    </row>
    <row r="236" spans="1:13" ht="12.95" customHeight="1">
      <c r="A236" s="5">
        <v>2103</v>
      </c>
      <c r="B236" s="126" t="s">
        <v>151</v>
      </c>
      <c r="C236" s="51"/>
      <c r="D236" s="52"/>
      <c r="E236" s="51"/>
      <c r="F236" s="51"/>
      <c r="G236" s="185">
        <f t="shared" si="57"/>
        <v>0</v>
      </c>
      <c r="H236" s="53"/>
      <c r="I236" s="185">
        <f t="shared" si="58"/>
        <v>0</v>
      </c>
      <c r="J236" s="127"/>
      <c r="M236" s="36"/>
    </row>
    <row r="237" spans="1:13" ht="12.95" customHeight="1">
      <c r="A237" s="5">
        <v>2104</v>
      </c>
      <c r="B237" s="126" t="s">
        <v>152</v>
      </c>
      <c r="C237" s="51"/>
      <c r="D237" s="52"/>
      <c r="E237" s="51"/>
      <c r="F237" s="51"/>
      <c r="G237" s="185">
        <f t="shared" si="57"/>
        <v>0</v>
      </c>
      <c r="H237" s="53"/>
      <c r="I237" s="185">
        <f t="shared" si="58"/>
        <v>0</v>
      </c>
      <c r="J237" s="127"/>
      <c r="M237" s="36"/>
    </row>
    <row r="238" spans="1:13" ht="12.95" customHeight="1">
      <c r="A238" s="5">
        <v>2105</v>
      </c>
      <c r="B238" s="126" t="s">
        <v>153</v>
      </c>
      <c r="C238" s="51"/>
      <c r="D238" s="52"/>
      <c r="E238" s="51"/>
      <c r="F238" s="51"/>
      <c r="G238" s="185">
        <f t="shared" si="57"/>
        <v>0</v>
      </c>
      <c r="H238" s="53"/>
      <c r="I238" s="185">
        <f t="shared" si="58"/>
        <v>0</v>
      </c>
      <c r="J238" s="127"/>
      <c r="M238" s="36"/>
    </row>
    <row r="239" spans="1:13" ht="12.95" customHeight="1">
      <c r="A239" s="5">
        <v>2106</v>
      </c>
      <c r="B239" s="126" t="s">
        <v>154</v>
      </c>
      <c r="C239" s="51"/>
      <c r="D239" s="52"/>
      <c r="E239" s="51"/>
      <c r="F239" s="51"/>
      <c r="G239" s="185">
        <f t="shared" si="57"/>
        <v>0</v>
      </c>
      <c r="H239" s="53"/>
      <c r="I239" s="185">
        <f t="shared" si="58"/>
        <v>0</v>
      </c>
      <c r="J239" s="127"/>
      <c r="M239" s="36"/>
    </row>
    <row r="240" spans="1:13" ht="12.95" customHeight="1">
      <c r="A240" s="5">
        <v>2107</v>
      </c>
      <c r="B240" s="126" t="s">
        <v>155</v>
      </c>
      <c r="C240" s="51"/>
      <c r="D240" s="52"/>
      <c r="E240" s="51"/>
      <c r="F240" s="51"/>
      <c r="G240" s="185">
        <f t="shared" si="57"/>
        <v>0</v>
      </c>
      <c r="H240" s="53"/>
      <c r="I240" s="185">
        <f t="shared" si="58"/>
        <v>0</v>
      </c>
      <c r="J240" s="127"/>
      <c r="M240" s="36"/>
    </row>
    <row r="241" spans="1:13" ht="12.95" customHeight="1">
      <c r="A241" s="5">
        <v>2108</v>
      </c>
      <c r="B241" s="126" t="s">
        <v>156</v>
      </c>
      <c r="C241" s="51"/>
      <c r="D241" s="52"/>
      <c r="E241" s="51"/>
      <c r="F241" s="51"/>
      <c r="G241" s="185">
        <f t="shared" si="57"/>
        <v>0</v>
      </c>
      <c r="H241" s="53"/>
      <c r="I241" s="185">
        <f t="shared" si="58"/>
        <v>0</v>
      </c>
      <c r="J241" s="127"/>
      <c r="M241" s="36"/>
    </row>
    <row r="242" spans="1:13" ht="12.95" customHeight="1">
      <c r="A242" s="5">
        <v>2109</v>
      </c>
      <c r="B242" s="126" t="s">
        <v>187</v>
      </c>
      <c r="C242" s="127"/>
      <c r="D242" s="184"/>
      <c r="E242" s="127"/>
      <c r="F242" s="127"/>
      <c r="G242" s="185">
        <f t="shared" si="57"/>
        <v>0</v>
      </c>
      <c r="H242" s="53"/>
      <c r="I242" s="185">
        <f t="shared" si="58"/>
        <v>0</v>
      </c>
      <c r="J242" s="127"/>
      <c r="M242" s="36"/>
    </row>
    <row r="243" spans="1:13" ht="12.95" customHeight="1">
      <c r="A243" s="5">
        <v>2110</v>
      </c>
      <c r="B243" s="126" t="s">
        <v>188</v>
      </c>
      <c r="C243" s="127"/>
      <c r="D243" s="184"/>
      <c r="E243" s="127"/>
      <c r="F243" s="127"/>
      <c r="G243" s="185">
        <f t="shared" si="57"/>
        <v>0</v>
      </c>
      <c r="H243" s="53"/>
      <c r="I243" s="185">
        <f t="shared" si="58"/>
        <v>0</v>
      </c>
      <c r="J243" s="127"/>
      <c r="M243" s="36"/>
    </row>
    <row r="244" spans="1:13" ht="12.95" customHeight="1">
      <c r="A244" s="5">
        <v>2109</v>
      </c>
      <c r="B244" s="126" t="s">
        <v>157</v>
      </c>
      <c r="C244" s="51"/>
      <c r="D244" s="52"/>
      <c r="E244" s="51"/>
      <c r="F244" s="51"/>
      <c r="G244" s="185">
        <f t="shared" si="57"/>
        <v>0</v>
      </c>
      <c r="H244" s="53"/>
      <c r="I244" s="185">
        <f t="shared" si="58"/>
        <v>0</v>
      </c>
      <c r="J244" s="127"/>
      <c r="M244" s="36"/>
    </row>
    <row r="245" spans="1:13" ht="12.95" customHeight="1">
      <c r="A245" s="5">
        <v>2110</v>
      </c>
      <c r="B245" s="126" t="s">
        <v>158</v>
      </c>
      <c r="C245" s="51"/>
      <c r="D245" s="52"/>
      <c r="E245" s="51"/>
      <c r="F245" s="51"/>
      <c r="G245" s="185">
        <f t="shared" si="57"/>
        <v>0</v>
      </c>
      <c r="H245" s="53"/>
      <c r="I245" s="185">
        <f t="shared" si="58"/>
        <v>0</v>
      </c>
      <c r="J245" s="127"/>
      <c r="M245" s="36"/>
    </row>
    <row r="246" spans="1:13" ht="12.95" customHeight="1">
      <c r="A246" s="5">
        <v>2111</v>
      </c>
      <c r="B246" s="126" t="s">
        <v>159</v>
      </c>
      <c r="C246" s="51"/>
      <c r="D246" s="52"/>
      <c r="E246" s="51"/>
      <c r="F246" s="51"/>
      <c r="G246" s="185">
        <f t="shared" si="57"/>
        <v>0</v>
      </c>
      <c r="H246" s="53"/>
      <c r="I246" s="185">
        <f t="shared" si="58"/>
        <v>0</v>
      </c>
      <c r="J246" s="127"/>
      <c r="M246" s="36"/>
    </row>
    <row r="247" spans="1:13" ht="12.95" customHeight="1">
      <c r="A247" s="5">
        <v>2112</v>
      </c>
      <c r="B247" s="126" t="s">
        <v>160</v>
      </c>
      <c r="C247" s="51"/>
      <c r="D247" s="52"/>
      <c r="E247" s="51"/>
      <c r="F247" s="51"/>
      <c r="G247" s="185">
        <f t="shared" si="57"/>
        <v>0</v>
      </c>
      <c r="H247" s="53"/>
      <c r="I247" s="185">
        <f t="shared" si="58"/>
        <v>0</v>
      </c>
      <c r="J247" s="127"/>
      <c r="M247" s="36"/>
    </row>
    <row r="248" spans="1:13" ht="12.95" customHeight="1" thickBot="1">
      <c r="A248" s="5">
        <v>2113</v>
      </c>
      <c r="B248" s="126" t="s">
        <v>138</v>
      </c>
      <c r="C248" s="51"/>
      <c r="D248" s="52"/>
      <c r="E248" s="51"/>
      <c r="F248" s="51"/>
      <c r="G248" s="185">
        <f t="shared" si="57"/>
        <v>0</v>
      </c>
      <c r="H248" s="53"/>
      <c r="I248" s="185">
        <f t="shared" si="58"/>
        <v>0</v>
      </c>
      <c r="J248" s="127"/>
      <c r="M248" s="36"/>
    </row>
    <row r="249" spans="1:13" ht="14.1" customHeight="1" thickBot="1">
      <c r="A249" s="2"/>
      <c r="B249" s="32"/>
      <c r="C249" s="29"/>
      <c r="D249" s="54"/>
      <c r="E249" s="76">
        <v>2100</v>
      </c>
      <c r="F249" s="143" t="s">
        <v>70</v>
      </c>
      <c r="G249" s="27">
        <f>SUM(G234:G248)</f>
        <v>0</v>
      </c>
      <c r="H249" s="34">
        <f>SUM(H234:H248)</f>
        <v>0</v>
      </c>
      <c r="I249" s="34">
        <f>SUM(I234:I248)</f>
        <v>0</v>
      </c>
      <c r="J249" s="34">
        <f>SUM(J234:J248)</f>
        <v>0</v>
      </c>
      <c r="M249" s="36"/>
    </row>
    <row r="250" spans="1:13" ht="12.95" customHeight="1">
      <c r="A250" s="2"/>
      <c r="B250" s="32"/>
      <c r="C250" s="29"/>
      <c r="D250" s="29"/>
      <c r="E250" s="29"/>
      <c r="F250" s="29"/>
      <c r="G250" s="29"/>
      <c r="H250" s="29"/>
      <c r="I250" s="29"/>
      <c r="J250" s="109"/>
      <c r="K250" s="90"/>
      <c r="L250" s="29"/>
    </row>
    <row r="251" spans="1:13" ht="12" customHeight="1">
      <c r="A251" s="2"/>
      <c r="B251" s="32"/>
      <c r="C251" s="29"/>
      <c r="D251" s="29"/>
      <c r="E251" s="29"/>
      <c r="F251" s="29"/>
      <c r="G251" s="29"/>
      <c r="H251" s="29"/>
      <c r="I251" s="29"/>
      <c r="J251" s="108"/>
      <c r="K251" s="91"/>
      <c r="L251" s="29"/>
    </row>
    <row r="252" spans="1:13" ht="12" customHeight="1">
      <c r="A252" s="2"/>
      <c r="B252" s="32"/>
      <c r="C252" s="29"/>
      <c r="D252" s="29"/>
      <c r="E252" s="29"/>
      <c r="F252" s="29"/>
      <c r="G252" s="29"/>
      <c r="H252" s="29"/>
      <c r="I252" s="29"/>
      <c r="J252" s="108"/>
      <c r="K252" s="91"/>
      <c r="L252" s="29"/>
    </row>
    <row r="253" spans="1:13" ht="12" customHeight="1">
      <c r="A253" s="2"/>
      <c r="B253" s="32"/>
      <c r="C253" s="29"/>
      <c r="D253" s="29"/>
      <c r="E253" s="29"/>
      <c r="F253" s="29"/>
      <c r="G253" s="29"/>
      <c r="H253" s="29"/>
      <c r="I253" s="29"/>
      <c r="J253" s="108"/>
      <c r="K253" s="91"/>
      <c r="L253" s="29"/>
    </row>
    <row r="254" spans="1:13" ht="12" customHeight="1">
      <c r="A254" s="2"/>
      <c r="B254" s="92"/>
      <c r="C254" s="29"/>
      <c r="D254" s="29"/>
      <c r="E254" s="29"/>
      <c r="F254" s="29"/>
      <c r="G254" s="29"/>
      <c r="H254" s="29"/>
      <c r="I254" s="29"/>
      <c r="J254" s="108"/>
      <c r="K254" s="91"/>
      <c r="L254" s="29"/>
    </row>
    <row r="255" spans="1:13" ht="12" customHeight="1">
      <c r="A255" s="2"/>
      <c r="B255" s="92"/>
      <c r="C255" s="93"/>
      <c r="D255" s="29"/>
      <c r="E255" s="29"/>
      <c r="F255" s="29"/>
      <c r="G255" s="29"/>
      <c r="H255" s="29"/>
      <c r="I255" s="29"/>
      <c r="J255" s="108"/>
      <c r="K255" s="91"/>
      <c r="L255" s="29"/>
    </row>
    <row r="256" spans="1:13" ht="12" customHeight="1">
      <c r="A256" s="2"/>
      <c r="B256" s="32"/>
      <c r="C256" s="29"/>
      <c r="D256" s="29"/>
      <c r="E256" s="29"/>
      <c r="F256" s="29"/>
      <c r="G256" s="29"/>
      <c r="H256" s="29"/>
      <c r="I256" s="29"/>
      <c r="J256" s="108"/>
      <c r="K256" s="91"/>
      <c r="L256" s="29"/>
    </row>
    <row r="257" spans="1:12" ht="12" customHeight="1">
      <c r="A257" s="2"/>
      <c r="B257" s="32"/>
      <c r="C257" s="29"/>
      <c r="D257" s="29"/>
      <c r="E257" s="29"/>
      <c r="F257" s="29"/>
      <c r="G257" s="29"/>
      <c r="H257" s="29"/>
      <c r="I257" s="29"/>
      <c r="J257" s="108"/>
      <c r="K257" s="91"/>
      <c r="L257" s="29"/>
    </row>
    <row r="258" spans="1:12" ht="12" customHeight="1">
      <c r="A258" s="2"/>
      <c r="B258" s="32"/>
      <c r="C258" s="29"/>
      <c r="D258" s="29"/>
      <c r="E258" s="29"/>
      <c r="F258" s="29"/>
      <c r="G258" s="29"/>
      <c r="H258" s="29"/>
      <c r="I258" s="29"/>
      <c r="J258" s="108"/>
      <c r="K258" s="91"/>
      <c r="L258" s="29"/>
    </row>
    <row r="259" spans="1:12" ht="12" customHeight="1">
      <c r="A259" s="2"/>
      <c r="B259" s="32"/>
      <c r="C259" s="29"/>
      <c r="D259" s="29"/>
      <c r="E259" s="29"/>
      <c r="F259" s="29"/>
      <c r="G259" s="29"/>
      <c r="H259" s="29"/>
      <c r="I259" s="29"/>
      <c r="J259" s="108"/>
      <c r="K259" s="91"/>
      <c r="L259" s="29"/>
    </row>
    <row r="260" spans="1:12" ht="12" customHeight="1">
      <c r="A260" s="2"/>
      <c r="B260" s="32"/>
      <c r="C260" s="29"/>
      <c r="D260" s="29"/>
      <c r="E260" s="29"/>
      <c r="F260" s="29"/>
      <c r="G260" s="29"/>
      <c r="H260" s="29"/>
      <c r="I260" s="29"/>
      <c r="J260" s="108"/>
      <c r="K260" s="91"/>
      <c r="L260" s="29"/>
    </row>
    <row r="261" spans="1:12" ht="12" customHeight="1">
      <c r="A261" s="2"/>
      <c r="B261" s="32"/>
      <c r="C261" s="29"/>
      <c r="D261" s="29"/>
      <c r="E261" s="29"/>
      <c r="F261" s="29"/>
      <c r="G261" s="29"/>
      <c r="H261" s="29"/>
      <c r="I261" s="29"/>
      <c r="J261" s="108"/>
      <c r="K261" s="91"/>
      <c r="L261" s="29"/>
    </row>
    <row r="262" spans="1:12" ht="12" customHeight="1">
      <c r="A262" s="2"/>
      <c r="B262" s="32"/>
      <c r="C262" s="29"/>
      <c r="D262" s="29"/>
      <c r="E262" s="29"/>
      <c r="F262" s="29"/>
      <c r="G262" s="29"/>
      <c r="H262" s="29"/>
      <c r="I262" s="29"/>
      <c r="J262" s="108"/>
      <c r="K262" s="91"/>
      <c r="L262" s="29"/>
    </row>
    <row r="263" spans="1:12" ht="12" customHeight="1">
      <c r="A263" s="2"/>
      <c r="B263" s="32"/>
      <c r="C263" s="29"/>
      <c r="D263" s="29"/>
      <c r="E263" s="29"/>
      <c r="F263" s="29"/>
      <c r="G263" s="29"/>
      <c r="H263" s="29"/>
      <c r="I263" s="29"/>
      <c r="J263" s="108"/>
      <c r="K263" s="91"/>
      <c r="L263" s="29"/>
    </row>
    <row r="264" spans="1:12" ht="12" customHeight="1">
      <c r="A264" s="2"/>
      <c r="B264" s="32"/>
      <c r="C264" s="29"/>
      <c r="D264" s="29"/>
      <c r="E264" s="29"/>
      <c r="F264" s="29"/>
      <c r="G264" s="29"/>
      <c r="H264" s="29"/>
      <c r="I264" s="29"/>
      <c r="J264" s="108"/>
      <c r="K264" s="91"/>
      <c r="L264" s="29"/>
    </row>
    <row r="265" spans="1:12" ht="12.6" customHeight="1">
      <c r="A265" s="94"/>
      <c r="B265" s="95"/>
      <c r="C265" s="35"/>
      <c r="D265" s="35"/>
      <c r="E265" s="35"/>
      <c r="F265" s="35"/>
      <c r="G265" s="35"/>
      <c r="H265" s="35"/>
      <c r="I265" s="35"/>
      <c r="J265" s="110"/>
      <c r="K265" s="96"/>
      <c r="L265" s="35"/>
    </row>
  </sheetData>
  <phoneticPr fontId="5" type="noConversion"/>
  <pageMargins left="0.7" right="0.7" top="0.75" bottom="0.75" header="0.3" footer="0.3"/>
  <pageSetup paperSize="9" scale="56" fitToHeight="0" orientation="landscape" horizontalDpi="4294967292" verticalDpi="4294967292" r:id="rId1"/>
  <headerFooter>
    <oddFooter>&amp;"Helvetica,Regular"&amp;11&amp;P</oddFooter>
  </headerFooter>
  <rowBreaks count="4" manualBreakCount="4">
    <brk id="33" max="16383" man="1"/>
    <brk id="68" max="16383" man="1"/>
    <brk id="136" max="16383" man="1"/>
    <brk id="177" max="16383" man="1"/>
  </row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32DF8C9BBDDB4CAD252E91CC5528B1" ma:contentTypeVersion="4" ma:contentTypeDescription="Create a new document." ma:contentTypeScope="" ma:versionID="b0120a856810c67e65c74dd27bd58697">
  <xsd:schema xmlns:xsd="http://www.w3.org/2001/XMLSchema" xmlns:xs="http://www.w3.org/2001/XMLSchema" xmlns:p="http://schemas.microsoft.com/office/2006/metadata/properties" xmlns:ns2="b523bb8c-1bf3-451a-bf61-856c3601da84" targetNamespace="http://schemas.microsoft.com/office/2006/metadata/properties" ma:root="true" ma:fieldsID="ce8f4ff816616ffe8344472c8664fab6" ns2:_="">
    <xsd:import namespace="b523bb8c-1bf3-451a-bf61-856c3601d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3bb8c-1bf3-451a-bf61-856c3601d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8C59D-E2EC-4DAB-AD74-199091969559}">
  <ds:schemaRefs>
    <ds:schemaRef ds:uri="http://schemas.microsoft.com/office/2006/metadata/properties"/>
    <ds:schemaRef ds:uri="http://schemas.microsoft.com/office/infopath/2007/PartnerControls"/>
    <ds:schemaRef ds:uri="b523bb8c-1bf3-451a-bf61-856c3601da84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E3FDFC-1FA6-4AED-9B39-3FC9A5AC4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E1D252-5673-4B63-B9B9-6DF42B98E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3bb8c-1bf3-451a-bf61-856c3601d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Leiðbeiningar</vt:lpstr>
      <vt:lpstr>Kostnaðaráætlun</vt:lpstr>
      <vt:lpstr>FJM</vt:lpstr>
      <vt:lpstr>Kostnaðaráætlun!Print_Area</vt:lpstr>
      <vt:lpstr>Leiðbeiningar!Print_Area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Gunnar Egil Daníelsson</dc:creator>
  <cp:keywords/>
  <dc:description/>
  <cp:lastModifiedBy>Brynhildur Birgisdóttir - KI</cp:lastModifiedBy>
  <cp:revision/>
  <dcterms:created xsi:type="dcterms:W3CDTF">2013-06-27T15:07:03Z</dcterms:created>
  <dcterms:modified xsi:type="dcterms:W3CDTF">2025-06-30T14:42:22Z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0x010100C832DF8C9BBDDB4CAD252E91CC5528B1</vt:lpwstr>
  </property>
  <property fmtid="{D5CDD505-2E9C-101B-9397-08002B2CF9AE}" pid="3" name="MediaServiceImageTags">
    <vt:lpwstr/>
  </property>
</Properties>
</file>